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rozp. 2024" sheetId="1" r:id="rId1"/>
    <sheet name="MŠER 24" sheetId="2" r:id="rId2"/>
    <sheet name="MŠ Pol 24" sheetId="3" r:id="rId3"/>
    <sheet name="MŠ St 24" sheetId="4" r:id="rId4"/>
    <sheet name="list" sheetId="5" r:id="rId5"/>
  </sheets>
  <definedNames/>
  <calcPr fullCalcOnLoad="1"/>
</workbook>
</file>

<file path=xl/comments5.xml><?xml version="1.0" encoding="utf-8"?>
<comments xmlns="http://schemas.openxmlformats.org/spreadsheetml/2006/main">
  <authors>
    <author>Alena Blažková</author>
  </authors>
  <commentList>
    <comment ref="D14" authorId="0">
      <text>
        <r>
          <rPr>
            <b/>
            <sz val="9"/>
            <rFont val="Tahoma"/>
            <family val="2"/>
          </rPr>
          <t>Alena Blažková: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<sst xmlns="http://schemas.openxmlformats.org/spreadsheetml/2006/main" count="301" uniqueCount="242">
  <si>
    <t>Účet</t>
  </si>
  <si>
    <t>Název</t>
  </si>
  <si>
    <t>Celkem</t>
  </si>
  <si>
    <t>MŠ E. Roš.</t>
  </si>
  <si>
    <t>MŠ. Pol.92</t>
  </si>
  <si>
    <t>Celkem:</t>
  </si>
  <si>
    <t>Spotřeba čistícího mater.</t>
  </si>
  <si>
    <t>Spotřeba tiskopisů</t>
  </si>
  <si>
    <t>Spotřeba elektrické energ.</t>
  </si>
  <si>
    <t>Spotřeba vody</t>
  </si>
  <si>
    <t>Opravy a udržování</t>
  </si>
  <si>
    <t>Odvoz tuhého odpadu</t>
  </si>
  <si>
    <t>Výpočet a zpracov. mezd</t>
  </si>
  <si>
    <t>Revize, servis výtahu, EZS</t>
  </si>
  <si>
    <t>Mzdová režie-praní prádla</t>
  </si>
  <si>
    <t>MŠ E. Rošického č. 1082   ORG 5</t>
  </si>
  <si>
    <t>Spotřeba OOPP</t>
  </si>
  <si>
    <t>Spotřeba tisku</t>
  </si>
  <si>
    <t>Spotřeba plynu</t>
  </si>
  <si>
    <t>MŠ:</t>
  </si>
  <si>
    <t>Prádelna:</t>
  </si>
  <si>
    <t>Spotřeba hraček a ostatní</t>
  </si>
  <si>
    <t>Cestovné</t>
  </si>
  <si>
    <t>Výkony spojů</t>
  </si>
  <si>
    <t>pořízeno z vlastních zdrojů</t>
  </si>
  <si>
    <t>svěřeno zřizovatelem</t>
  </si>
  <si>
    <t>Odpisy staveb</t>
  </si>
  <si>
    <t xml:space="preserve">           Základní škola a mateřská škola Ostrava-Svinov, příspěvková organizace</t>
  </si>
  <si>
    <t>opravy a udržování kopírovacího stroje</t>
  </si>
  <si>
    <t>běžná údržba a opravy (pračka, mandl…)</t>
  </si>
  <si>
    <t>deratizace a desinsekce</t>
  </si>
  <si>
    <t>ostatní finanční náklady</t>
  </si>
  <si>
    <t>ostatní materiál</t>
  </si>
  <si>
    <t>běžné opravy a údržba (kopírky, PC…..)</t>
  </si>
  <si>
    <t>telefonní poplatky</t>
  </si>
  <si>
    <t>analýza odpadních vod</t>
  </si>
  <si>
    <t>běžná údržba kopírovacího stroje</t>
  </si>
  <si>
    <t xml:space="preserve">Odpisy DHM </t>
  </si>
  <si>
    <t>budova MŠ E.Rošického 1082   (8 925,- Kč/měs. x 12 m. =  107 100,- Kč)</t>
  </si>
  <si>
    <t>Spotř. léků a vybav. lékár.</t>
  </si>
  <si>
    <t>čištění koberců v objektu MŠ</t>
  </si>
  <si>
    <t>Spotřeba tepla</t>
  </si>
  <si>
    <t>Ostatní služby</t>
  </si>
  <si>
    <t>Výnosy za úplatu MŠ</t>
  </si>
  <si>
    <t>Výnosy z pronájmu</t>
  </si>
  <si>
    <t>609.320</t>
  </si>
  <si>
    <t>603.130</t>
  </si>
  <si>
    <t>501.300</t>
  </si>
  <si>
    <t>501.310</t>
  </si>
  <si>
    <t>501.320</t>
  </si>
  <si>
    <t>501.330</t>
  </si>
  <si>
    <t>501.350</t>
  </si>
  <si>
    <t>501.400</t>
  </si>
  <si>
    <t>501.450</t>
  </si>
  <si>
    <t>501.460</t>
  </si>
  <si>
    <t>501.490</t>
  </si>
  <si>
    <t>501.530</t>
  </si>
  <si>
    <t>502.300</t>
  </si>
  <si>
    <t>511.300.02.5 Opravy a udržování</t>
  </si>
  <si>
    <t>518.750.02.5  Ostatní služby</t>
  </si>
  <si>
    <t>502.310</t>
  </si>
  <si>
    <t>502.320</t>
  </si>
  <si>
    <t>502.330</t>
  </si>
  <si>
    <t>511.300</t>
  </si>
  <si>
    <t>512.300</t>
  </si>
  <si>
    <t>518.310</t>
  </si>
  <si>
    <t>518.701</t>
  </si>
  <si>
    <t>518.710</t>
  </si>
  <si>
    <t>518.750</t>
  </si>
  <si>
    <t>518.770</t>
  </si>
  <si>
    <t>518.780</t>
  </si>
  <si>
    <t>551.300</t>
  </si>
  <si>
    <t>551.320</t>
  </si>
  <si>
    <t>551.330</t>
  </si>
  <si>
    <t>551.330.02.5 Odpisy staveb - pořízeno z vlastních zdrojů</t>
  </si>
  <si>
    <t>551.320.02.5 Odpisy staveb - svěřeno zřizovatelem</t>
  </si>
  <si>
    <t>518.310.02.5 Výkony spojů</t>
  </si>
  <si>
    <t>501.490.02.5 Spotřeba ostatního materiálu</t>
  </si>
  <si>
    <t>511.300.02.6 Opravy a udržování</t>
  </si>
  <si>
    <t>518.310.02.6 Výkony spojů</t>
  </si>
  <si>
    <t>Účet 551.300.02.6 Odpisy DHM - pořízeno z vlastních zdrojů</t>
  </si>
  <si>
    <t>Výnosy</t>
  </si>
  <si>
    <t>Náklady</t>
  </si>
  <si>
    <t>ostatní opravy a údržování</t>
  </si>
  <si>
    <t>ostatní opravy a udržování</t>
  </si>
  <si>
    <t>518.750.02.6  Ostatní služby</t>
  </si>
  <si>
    <t xml:space="preserve">ostatní materiál   </t>
  </si>
  <si>
    <t>518.610</t>
  </si>
  <si>
    <t>558.300</t>
  </si>
  <si>
    <t>Spotřeba DDHM (3000-40000)</t>
  </si>
  <si>
    <t>Spotřeba mat. PE (501-2999)</t>
  </si>
  <si>
    <t>558.300.02.5 Spotřeba DDHM  (od 3 000 - 40 000 Kč)</t>
  </si>
  <si>
    <t>518.761.02.5 Ostatní služby - Správcovský poplatek</t>
  </si>
  <si>
    <t>518.761</t>
  </si>
  <si>
    <t>Ostatní služby-Správcov.popl.</t>
  </si>
  <si>
    <t>558.300.02.6 Spotřeba DDHM  (od 3 000 - 40 000 Kč)</t>
  </si>
  <si>
    <t>521.300-</t>
  </si>
  <si>
    <t>527.300</t>
  </si>
  <si>
    <t>672.750</t>
  </si>
  <si>
    <t>Výnosy-Transf.pod.-odpisy-Stavby</t>
  </si>
  <si>
    <t>Stavby-pořízeno z vlastních zdrojů</t>
  </si>
  <si>
    <t>Odpisy staveb-Transferový podíl</t>
  </si>
  <si>
    <t>z toho</t>
  </si>
  <si>
    <t>Kč</t>
  </si>
  <si>
    <t>záloha do Fondu oprav - Spol.vlastníků Roš.   (5 226,- Kč/1 měs.)</t>
  </si>
  <si>
    <t>518.701.02.6 Ostatní služby</t>
  </si>
  <si>
    <t>518.701.02.5 Ostatní služby</t>
  </si>
  <si>
    <t>ostatní školení - BOZP, PO …</t>
  </si>
  <si>
    <t>ostatní školení - BOZP, PO…</t>
  </si>
  <si>
    <t>Ostatní školení - BOZP, PO…</t>
  </si>
  <si>
    <t xml:space="preserve"> IČ: 70641871</t>
  </si>
  <si>
    <t xml:space="preserve">                                     Bílovecká 10, Ostrava - Svinov</t>
  </si>
  <si>
    <t xml:space="preserve">správcovský poplatek       785,-Kč/měsíc </t>
  </si>
  <si>
    <t>Spotř. ostatního materiálu</t>
  </si>
  <si>
    <t>Doprava (divadlo)</t>
  </si>
  <si>
    <t>518.421</t>
  </si>
  <si>
    <t>Výuka plavání dětí</t>
  </si>
  <si>
    <t>501.360</t>
  </si>
  <si>
    <t>Spotřeba ost.mat.(mat.na est.úpravu)</t>
  </si>
  <si>
    <t>Spotřeba materiálu pro údrž.</t>
  </si>
  <si>
    <t>MŠ Pol.92</t>
  </si>
  <si>
    <t>na ostatní provozní náklady</t>
  </si>
  <si>
    <t>Celkem výnosy:</t>
  </si>
  <si>
    <t>CELKEM:</t>
  </si>
  <si>
    <t>501.490.02.4  Spotřeba ostatního materiálu</t>
  </si>
  <si>
    <t>558.300.02.4 Spotřeba DDHM  (od 3 000 - 40 000 Kč)</t>
  </si>
  <si>
    <t>MŠ Stan.</t>
  </si>
  <si>
    <t>518.310.02.4 Výkony spojů</t>
  </si>
  <si>
    <t>MŠ Stanislavského  ORG 4</t>
  </si>
  <si>
    <t>511.300.02.4 Opravy a udržování</t>
  </si>
  <si>
    <t>518.701.02.4 Ostatní služby</t>
  </si>
  <si>
    <t>518.750.02.4  Ostatní služby</t>
  </si>
  <si>
    <t xml:space="preserve">ostatní materiál </t>
  </si>
  <si>
    <t>Účet 551.300.02.4 Odpisy DHM - pořízeno z vlastních zdrojů</t>
  </si>
  <si>
    <t>Keramická vypalovací pec MŠ Stanislavského 1247/5 (486,- Kč x 12 měs.= 5 832,-Kč)</t>
  </si>
  <si>
    <t>na odpisy majetku</t>
  </si>
  <si>
    <r>
      <t xml:space="preserve">odpisy z účtu </t>
    </r>
    <r>
      <rPr>
        <b/>
        <sz val="10"/>
        <rFont val="Arial CE"/>
        <family val="0"/>
      </rPr>
      <t>401</t>
    </r>
  </si>
  <si>
    <r>
      <t xml:space="preserve">odpisy z účtu </t>
    </r>
    <r>
      <rPr>
        <b/>
        <sz val="10"/>
        <rFont val="Arial CE"/>
        <family val="0"/>
      </rPr>
      <t xml:space="preserve">403 </t>
    </r>
    <r>
      <rPr>
        <sz val="10"/>
        <rFont val="Arial CE"/>
        <family val="0"/>
      </rPr>
      <t>- Transférový podíl</t>
    </r>
  </si>
  <si>
    <r>
      <t xml:space="preserve">odpisy z účtu </t>
    </r>
    <r>
      <rPr>
        <b/>
        <sz val="10"/>
        <rFont val="Arial CE"/>
        <family val="0"/>
      </rPr>
      <t>403</t>
    </r>
    <r>
      <rPr>
        <sz val="10"/>
        <rFont val="Arial CE"/>
        <family val="0"/>
      </rPr>
      <t xml:space="preserve"> - Transférový podíl</t>
    </r>
  </si>
  <si>
    <t>551.300.02.5 Odpisy DHM - pořízeno z vlastních zdrojů</t>
  </si>
  <si>
    <t>budova MŠ Polanecká 92               (5 755,- Kč/měs. x 12 m.  =  69 060,- Kč)</t>
  </si>
  <si>
    <t>zahrada v přírodním stylu MŠ Polanecká 92</t>
  </si>
  <si>
    <t>Účet 551.320.02.6 Odpisy staveb - svěřeno zřizovatelem</t>
  </si>
  <si>
    <t>Účet 551.320.02.6 Odpisy staveb - svěřeno zřizovatelem (Ostatní stavba)</t>
  </si>
  <si>
    <t>Účet 551.310.02.4 Odpisy DHM - svěřeno zřizovatelem</t>
  </si>
  <si>
    <t>Mycí stroj na sklo a nádobí MŠ Stanisl. 1247/5 (311,- Kč x 12 měs.= 3 732,- Kč)</t>
  </si>
  <si>
    <t xml:space="preserve">Nerezový transportní vozík vyhřívaný MŠ Stanisl. 1247/5 (463,-Kč x 12 měs.= 5 556,- Kč)  </t>
  </si>
  <si>
    <t>Účet 551.320.02.4 Odpisy staveb - svěřeno zřizovatelem</t>
  </si>
  <si>
    <t>budova MŠ Stanislavského 1247/5 15 763,-Kč x 12 měs.= 189 156,- Kč)</t>
  </si>
  <si>
    <t>Účet 551.320.02.4 Odpisy staveb - svěřeno zřizovatelem (Ostatní stavba)</t>
  </si>
  <si>
    <t>zahrada vč. oplocení a mobiliáře MŠ Stanisl. 1247/5  (1 979,-Kč x 12 měs.= 23 748,-Kč)</t>
  </si>
  <si>
    <t>Výnosy-Transf.pod.-odpisy-DHM</t>
  </si>
  <si>
    <t>DHM-pořízeno z vlastních zdrojů</t>
  </si>
  <si>
    <t>Stavby-svěřeno zřizovatelem</t>
  </si>
  <si>
    <t>Spotřeba kancelář.mat.</t>
  </si>
  <si>
    <t>zahrada MŠ Stanisl. 1247/5 - herní prvky (431,- Kč x 12 měs. = 5 172,- Kč</t>
  </si>
  <si>
    <t>Školní vybavení učeben MŠ Stanisl. 1247/5 (52,- Kč x 12 měs. = 624,- Kč</t>
  </si>
  <si>
    <t>Keramická vypalovací pec MŠ Polanecká 92 (18,- Kč x 12 měs. = 216 Kč)</t>
  </si>
  <si>
    <t>Školní vybavení učeben MŠ Polanecká 92 (52,- Kč x 12 měs. = 624 Kč)</t>
  </si>
  <si>
    <t>Keramická vypalovací pec MŠ Polanecká 92 (347,- Kč x 12 měs. = 4 164,- Kč)</t>
  </si>
  <si>
    <t>odpisy z účtu 401                                      216,- Kč</t>
  </si>
  <si>
    <t>Školní vybavení učeben MŠ Polanecká 92 (982,- Kč x 12 měs. = 11 784,- Kč)</t>
  </si>
  <si>
    <t>Školní vybavení učeben MŠ Stanisl. 1247/5 (982,- Kč x 12 měs. = 11 784,- Kč</t>
  </si>
  <si>
    <t>odpisy z účtu 401                                          624,- Kč</t>
  </si>
  <si>
    <t>odpisy z účtu 403 - transférový podíl                      11 784,- Kč</t>
  </si>
  <si>
    <t>školní vybavení učeben MŠ E. Rošického 1082 (52,- Kč x 120měs. = 624,- Kč)</t>
  </si>
  <si>
    <t>odpisy z účtu 401                                      624,- Kč</t>
  </si>
  <si>
    <t>Školní vybavení učeben MŠ E. Rošického 1082 (982,- Kč x 12 měs. = 11 784,- Kč)</t>
  </si>
  <si>
    <t>624,-</t>
  </si>
  <si>
    <t>11784,-</t>
  </si>
  <si>
    <t>beranidlo malé MŠ E. Rošického 1082 (421,- Kč x 12 měs. = 5 052,- Kč)</t>
  </si>
  <si>
    <t>cesta odvahy - překážky MŠ E. Rošického 1082 (466,- Kč x 12 měs. = 5 592,- Kč)</t>
  </si>
  <si>
    <t>houpačka Hnízdo MŠ E. Rošického 1082 (1 005,- Kč x 12 měs. = 12 060,- Kč)</t>
  </si>
  <si>
    <t>12 060,- Kč</t>
  </si>
  <si>
    <t>pavoučkův domeček MŠ E. Rošického 1082 (1 108,- Kč x 12 měs. = 13 296,- Kč)</t>
  </si>
  <si>
    <t>13 296,- Kč</t>
  </si>
  <si>
    <t>5 592,- Kč</t>
  </si>
  <si>
    <t>5 052,- Kč</t>
  </si>
  <si>
    <t>keramická vypalovací pec MŠ E.Rošického 1082 (18,- Kč x 12 m.= 216,- Kč)</t>
  </si>
  <si>
    <t>keramická vypalovací pec MŠ E.Rošického 1082 (347,- Kč x 12 m.= 4 164,- Kč)</t>
  </si>
  <si>
    <t>216,- Kč</t>
  </si>
  <si>
    <t>4 164,- Kč</t>
  </si>
  <si>
    <t>altán MŠ E. Rošického 1082 (600,- Kč x 12 měs. = 7 200,- Kč)</t>
  </si>
  <si>
    <t>posuvná brána MŠ E. Rošického 1082 (279,- Kč x 12 měs. = 3 348,- Kč)</t>
  </si>
  <si>
    <t>odpisy z účtu 403 - transférový podíl           11 784,- Kč</t>
  </si>
  <si>
    <t>odpisy z účtu 403 - transférový podíl            4 164,- Kč</t>
  </si>
  <si>
    <r>
      <t xml:space="preserve">odpisy z účtu 401 </t>
    </r>
    <r>
      <rPr>
        <b/>
        <sz val="10"/>
        <rFont val="Arial CE"/>
        <family val="0"/>
      </rPr>
      <t xml:space="preserve">                                    </t>
    </r>
    <r>
      <rPr>
        <sz val="10"/>
        <rFont val="Arial CE"/>
        <family val="0"/>
      </rPr>
      <t>41 436 Kč</t>
    </r>
  </si>
  <si>
    <t>odpisy z účtu 403 - Transférový podíl         27 624 Kč</t>
  </si>
  <si>
    <r>
      <t>odpisy z účtu 401</t>
    </r>
    <r>
      <rPr>
        <b/>
        <sz val="10"/>
        <rFont val="Arial CE"/>
        <family val="0"/>
      </rPr>
      <t xml:space="preserve">                                     </t>
    </r>
    <r>
      <rPr>
        <sz val="10"/>
        <rFont val="Arial CE"/>
        <family val="0"/>
      </rPr>
      <t>12 180 Kč</t>
    </r>
  </si>
  <si>
    <t>odpisy z účtu 403 - Transférový podíl         34 668 Kč</t>
  </si>
  <si>
    <t>Mgr. Iveta Komorášová</t>
  </si>
  <si>
    <t>Celkem příspěvek:</t>
  </si>
  <si>
    <t>ředitelka školy</t>
  </si>
  <si>
    <t>1 ks notebook</t>
  </si>
  <si>
    <t>Účet 551.330.02.5 Odpisy staveb - pořízeno z vlastních zdrojů</t>
  </si>
  <si>
    <t>budova MŠ Stanislavského 1247/5 572,-Kč x 12 měs.= 6 864,- Kč)</t>
  </si>
  <si>
    <t>501.490.02.6 Spotřeba ostatního materiálu</t>
  </si>
  <si>
    <t>Odpisy DHM z vl. Zdr. Tr. Podíl</t>
  </si>
  <si>
    <t>čištění koberců a křesel</t>
  </si>
  <si>
    <t>501.400.02.5 Spotřeba PE  (od 500 - 2 999 Kč)</t>
  </si>
  <si>
    <t>MŠ Polanecká  ORG 6</t>
  </si>
  <si>
    <t>klimatizační jednotka z účtu 401      (322,- Kč/měs. X 12 měs. = 3 864,- Kč)</t>
  </si>
  <si>
    <t>klimatizační jednotka z účtu 401      (396,- Kč/měs. X 12 měs. = 4 752,- Kč)</t>
  </si>
  <si>
    <t>1 ks mikrovlná trouba</t>
  </si>
  <si>
    <t>501.400.02.6 Spotřeba PE  (od 500 - 2 999 Kč)</t>
  </si>
  <si>
    <t>1 ks vysavač</t>
  </si>
  <si>
    <t>501.400.02.4 Spotřeba PE  (od 500 - 2 999 Kč)</t>
  </si>
  <si>
    <t>oprava plotu</t>
  </si>
  <si>
    <t>1 ks čistící zóna</t>
  </si>
  <si>
    <t>budova MŠ E.Rošického 1082    (20 209,- Kč/měs. x 12 m. =  242 508,- Kč)</t>
  </si>
  <si>
    <t>klimatizační jednotka z účtu 401      (344,-Kč/měs. X 12 měs. = 4 128,-Kč)</t>
  </si>
  <si>
    <t>klimatizační jednotka z účtu 401      (788,-Kč/měs. X 12 měs. = 9 456,-Kč)</t>
  </si>
  <si>
    <t>mytí nedostupných oken</t>
  </si>
  <si>
    <t>dotace na školního asistenta</t>
  </si>
  <si>
    <t>výměna osvětlení šatna, chodba, ředitelna a WC</t>
  </si>
  <si>
    <t>výměna písku</t>
  </si>
  <si>
    <t>malování přízemí</t>
  </si>
  <si>
    <t>oprava zahradního domku</t>
  </si>
  <si>
    <t>nátěr zahradních prvků</t>
  </si>
  <si>
    <t>nepropustná prostěradla</t>
  </si>
  <si>
    <t>1 ks monitor</t>
  </si>
  <si>
    <t>1 ks skartovačka</t>
  </si>
  <si>
    <t>1 ks externí pevný disk</t>
  </si>
  <si>
    <t>malování třídy Medvídek + horní koridor</t>
  </si>
  <si>
    <t>instalatérské práce</t>
  </si>
  <si>
    <t>oprava elektroinstalace schodiště + horní koridor Medvídek</t>
  </si>
  <si>
    <t>výměna pískoviště</t>
  </si>
  <si>
    <t>hudební pomůcky</t>
  </si>
  <si>
    <t>6 ks dětských židlí</t>
  </si>
  <si>
    <t>1 ks skříňka nad umyvadlo kancelář</t>
  </si>
  <si>
    <t>1 ks CD přehrávač</t>
  </si>
  <si>
    <t>1 ks foliovník</t>
  </si>
  <si>
    <t>1 ks tiskárna kancelář</t>
  </si>
  <si>
    <t>1 ks dětský stůl</t>
  </si>
  <si>
    <t>2 ks učitelská židle</t>
  </si>
  <si>
    <t>NÁVRH - ROZPOČET  MŠ  OSTRAVA-SVINOV  ROK   2024</t>
  </si>
  <si>
    <t>Očekávaná ztráta na kterou žádáme</t>
  </si>
  <si>
    <t>schválení příspěvku</t>
  </si>
  <si>
    <t>broušení a nátěr herních prvků na zahradě</t>
  </si>
  <si>
    <t>nátěry tabulí herních prvků</t>
  </si>
  <si>
    <t>nátěr terasy</t>
  </si>
  <si>
    <t>V Ostravě-Svinově: 17.10.2023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</si>
</sst>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,000"/>
    <numFmt numFmtId="167" formatCode="00,000"/>
    <numFmt numFmtId="168" formatCode="0,000"/>
    <numFmt numFmtId="169" formatCode="0,"/>
    <numFmt numFmtId="170" formatCode="00,000,000"/>
    <numFmt numFmtId="171" formatCode="0,000,"/>
    <numFmt numFmtId="172" formatCode="\7#,000,"/>
    <numFmt numFmtId="173" formatCode="\ 000"/>
    <numFmt numFmtId="174" formatCode="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000"/>
    <numFmt numFmtId="180" formatCode="_-* #,##0\ &quot;Kč&quot;_-;\-* #,##0\ &quot;Kč&quot;_-;_-* &quot;-&quot;??\ &quot;Kč&quot;_-;_-@_-"/>
    <numFmt numFmtId="181" formatCode="000,000.00"/>
    <numFmt numFmtId="182" formatCode="0,000,000.00"/>
    <numFmt numFmtId="183" formatCode="[$-405]d\.\ mmmm\ yyyy"/>
    <numFmt numFmtId="184" formatCode="[$-405]dddd\ d\.\ mmmm\ yyyy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.5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Arial CE"/>
      <family val="0"/>
    </font>
    <font>
      <sz val="10"/>
      <name val="Arial"/>
      <family val="2"/>
    </font>
    <font>
      <sz val="10.5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/>
    </xf>
    <xf numFmtId="180" fontId="0" fillId="0" borderId="0" xfId="37" applyNumberFormat="1" applyFont="1" applyBorder="1" applyAlignment="1">
      <alignment/>
    </xf>
    <xf numFmtId="180" fontId="1" fillId="0" borderId="0" xfId="37" applyNumberFormat="1" applyFont="1" applyBorder="1" applyAlignment="1">
      <alignment/>
    </xf>
    <xf numFmtId="0" fontId="0" fillId="0" borderId="0" xfId="0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80" fontId="0" fillId="33" borderId="0" xfId="37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166" fontId="1" fillId="33" borderId="0" xfId="37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80" fontId="1" fillId="33" borderId="10" xfId="37" applyNumberFormat="1" applyFont="1" applyFill="1" applyBorder="1" applyAlignment="1">
      <alignment/>
    </xf>
    <xf numFmtId="180" fontId="1" fillId="33" borderId="13" xfId="37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80" fontId="1" fillId="33" borderId="0" xfId="37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3" fontId="1" fillId="33" borderId="0" xfId="37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12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0" fillId="33" borderId="0" xfId="37" applyFont="1" applyFill="1" applyBorder="1" applyAlignment="1">
      <alignment/>
    </xf>
    <xf numFmtId="44" fontId="10" fillId="33" borderId="0" xfId="37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0" fillId="33" borderId="21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 horizontal="left"/>
    </xf>
    <xf numFmtId="166" fontId="0" fillId="33" borderId="13" xfId="37" applyNumberFormat="1" applyFont="1" applyFill="1" applyBorder="1" applyAlignment="1" quotePrefix="1">
      <alignment horizontal="right"/>
    </xf>
    <xf numFmtId="167" fontId="0" fillId="33" borderId="13" xfId="37" applyNumberFormat="1" applyFont="1" applyFill="1" applyBorder="1" applyAlignment="1" quotePrefix="1">
      <alignment horizontal="right"/>
    </xf>
    <xf numFmtId="166" fontId="0" fillId="33" borderId="13" xfId="37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left"/>
    </xf>
    <xf numFmtId="3" fontId="0" fillId="33" borderId="10" xfId="37" applyNumberFormat="1" applyFont="1" applyFill="1" applyBorder="1" applyAlignment="1" quotePrefix="1">
      <alignment horizontal="right"/>
    </xf>
    <xf numFmtId="1" fontId="0" fillId="33" borderId="10" xfId="37" applyNumberFormat="1" applyFont="1" applyFill="1" applyBorder="1" applyAlignment="1" quotePrefix="1">
      <alignment horizontal="right"/>
    </xf>
    <xf numFmtId="168" fontId="0" fillId="33" borderId="10" xfId="37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left"/>
    </xf>
    <xf numFmtId="167" fontId="0" fillId="33" borderId="20" xfId="37" applyNumberFormat="1" applyFont="1" applyFill="1" applyBorder="1" applyAlignment="1" quotePrefix="1">
      <alignment horizontal="right"/>
    </xf>
    <xf numFmtId="169" fontId="0" fillId="33" borderId="20" xfId="37" applyNumberFormat="1" applyFont="1" applyFill="1" applyBorder="1" applyAlignment="1" quotePrefix="1">
      <alignment horizontal="right"/>
    </xf>
    <xf numFmtId="167" fontId="0" fillId="33" borderId="20" xfId="37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 horizontal="left"/>
    </xf>
    <xf numFmtId="168" fontId="0" fillId="33" borderId="10" xfId="37" applyNumberFormat="1" applyFont="1" applyFill="1" applyBorder="1" applyAlignment="1" quotePrefix="1">
      <alignment horizontal="right"/>
    </xf>
    <xf numFmtId="174" fontId="0" fillId="33" borderId="10" xfId="37" applyNumberFormat="1" applyFont="1" applyFill="1" applyBorder="1" applyAlignment="1" quotePrefix="1">
      <alignment horizontal="right"/>
    </xf>
    <xf numFmtId="169" fontId="0" fillId="33" borderId="10" xfId="37" applyNumberFormat="1" applyFont="1" applyFill="1" applyBorder="1" applyAlignment="1" quotePrefix="1">
      <alignment horizontal="right"/>
    </xf>
    <xf numFmtId="2" fontId="0" fillId="33" borderId="24" xfId="0" applyNumberFormat="1" applyFont="1" applyFill="1" applyBorder="1" applyAlignment="1">
      <alignment/>
    </xf>
    <xf numFmtId="168" fontId="0" fillId="33" borderId="24" xfId="37" applyNumberFormat="1" applyFont="1" applyFill="1" applyBorder="1" applyAlignment="1" quotePrefix="1">
      <alignment horizontal="right"/>
    </xf>
    <xf numFmtId="174" fontId="0" fillId="33" borderId="24" xfId="37" applyNumberFormat="1" applyFont="1" applyFill="1" applyBorder="1" applyAlignment="1" quotePrefix="1">
      <alignment horizontal="right"/>
    </xf>
    <xf numFmtId="1" fontId="0" fillId="33" borderId="24" xfId="37" applyNumberFormat="1" applyFont="1" applyFill="1" applyBorder="1" applyAlignment="1" quotePrefix="1">
      <alignment horizontal="right"/>
    </xf>
    <xf numFmtId="168" fontId="0" fillId="33" borderId="24" xfId="37" applyNumberFormat="1" applyFont="1" applyFill="1" applyBorder="1" applyAlignment="1">
      <alignment horizontal="right"/>
    </xf>
    <xf numFmtId="0" fontId="0" fillId="33" borderId="25" xfId="0" applyFont="1" applyFill="1" applyBorder="1" applyAlignment="1">
      <alignment/>
    </xf>
    <xf numFmtId="2" fontId="1" fillId="33" borderId="25" xfId="0" applyNumberFormat="1" applyFont="1" applyFill="1" applyBorder="1" applyAlignment="1">
      <alignment horizontal="left"/>
    </xf>
    <xf numFmtId="166" fontId="1" fillId="33" borderId="25" xfId="37" applyNumberFormat="1" applyFont="1" applyFill="1" applyBorder="1" applyAlignment="1">
      <alignment horizontal="right"/>
    </xf>
    <xf numFmtId="167" fontId="1" fillId="33" borderId="25" xfId="37" applyNumberFormat="1" applyFont="1" applyFill="1" applyBorder="1" applyAlignment="1" quotePrefix="1">
      <alignment horizontal="right"/>
    </xf>
    <xf numFmtId="0" fontId="15" fillId="33" borderId="20" xfId="0" applyFont="1" applyFill="1" applyBorder="1" applyAlignment="1">
      <alignment/>
    </xf>
    <xf numFmtId="166" fontId="0" fillId="33" borderId="20" xfId="37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8" fontId="0" fillId="33" borderId="13" xfId="37" applyNumberFormat="1" applyFont="1" applyFill="1" applyBorder="1" applyAlignment="1">
      <alignment horizontal="right"/>
    </xf>
    <xf numFmtId="181" fontId="0" fillId="33" borderId="13" xfId="37" applyNumberFormat="1" applyFont="1" applyFill="1" applyBorder="1" applyAlignment="1">
      <alignment horizontal="right"/>
    </xf>
    <xf numFmtId="3" fontId="0" fillId="33" borderId="13" xfId="37" applyNumberFormat="1" applyFont="1" applyFill="1" applyBorder="1" applyAlignment="1">
      <alignment horizontal="right"/>
    </xf>
    <xf numFmtId="0" fontId="0" fillId="33" borderId="26" xfId="0" applyFont="1" applyFill="1" applyBorder="1" applyAlignment="1">
      <alignment/>
    </xf>
    <xf numFmtId="2" fontId="0" fillId="33" borderId="26" xfId="0" applyNumberFormat="1" applyFont="1" applyFill="1" applyBorder="1" applyAlignment="1">
      <alignment horizontal="left"/>
    </xf>
    <xf numFmtId="166" fontId="0" fillId="33" borderId="26" xfId="37" applyNumberFormat="1" applyFont="1" applyFill="1" applyBorder="1" applyAlignment="1">
      <alignment horizontal="right"/>
    </xf>
    <xf numFmtId="167" fontId="0" fillId="33" borderId="26" xfId="37" applyNumberFormat="1" applyFont="1" applyFill="1" applyBorder="1" applyAlignment="1">
      <alignment horizontal="right"/>
    </xf>
    <xf numFmtId="3" fontId="1" fillId="33" borderId="25" xfId="37" applyNumberFormat="1" applyFont="1" applyFill="1" applyBorder="1" applyAlignment="1">
      <alignment horizontal="right"/>
    </xf>
    <xf numFmtId="2" fontId="1" fillId="33" borderId="20" xfId="0" applyNumberFormat="1" applyFont="1" applyFill="1" applyBorder="1" applyAlignment="1">
      <alignment horizontal="left"/>
    </xf>
    <xf numFmtId="166" fontId="1" fillId="33" borderId="20" xfId="37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2" fontId="1" fillId="33" borderId="24" xfId="0" applyNumberFormat="1" applyFont="1" applyFill="1" applyBorder="1" applyAlignment="1">
      <alignment horizontal="left"/>
    </xf>
    <xf numFmtId="3" fontId="1" fillId="33" borderId="24" xfId="37" applyNumberFormat="1" applyFont="1" applyFill="1" applyBorder="1" applyAlignment="1">
      <alignment horizontal="right"/>
    </xf>
    <xf numFmtId="166" fontId="1" fillId="33" borderId="24" xfId="37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" fontId="1" fillId="33" borderId="18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/>
    </xf>
    <xf numFmtId="2" fontId="1" fillId="33" borderId="2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52" fillId="33" borderId="10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/>
    </xf>
    <xf numFmtId="0" fontId="0" fillId="33" borderId="10" xfId="0" applyFont="1" applyFill="1" applyBorder="1" applyAlignment="1" quotePrefix="1">
      <alignment/>
    </xf>
    <xf numFmtId="3" fontId="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 quotePrefix="1">
      <alignment/>
    </xf>
    <xf numFmtId="0" fontId="0" fillId="33" borderId="11" xfId="0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21" xfId="0" applyNumberFormat="1" applyFont="1" applyFill="1" applyBorder="1" applyAlignment="1" quotePrefix="1">
      <alignment/>
    </xf>
    <xf numFmtId="3" fontId="0" fillId="33" borderId="21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3" fontId="0" fillId="33" borderId="10" xfId="0" applyNumberFormat="1" applyFont="1" applyFill="1" applyBorder="1" applyAlignment="1" quotePrefix="1">
      <alignment/>
    </xf>
    <xf numFmtId="3" fontId="0" fillId="33" borderId="16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21" xfId="0" applyNumberFormat="1" applyFont="1" applyFill="1" applyBorder="1" applyAlignment="1" quotePrefix="1">
      <alignment/>
    </xf>
    <xf numFmtId="3" fontId="0" fillId="33" borderId="21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3" xfId="37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0" fontId="0" fillId="33" borderId="10" xfId="37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80" fontId="1" fillId="33" borderId="10" xfId="37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80" fontId="1" fillId="33" borderId="13" xfId="37" applyNumberFormat="1" applyFont="1" applyFill="1" applyBorder="1" applyAlignment="1">
      <alignment/>
    </xf>
    <xf numFmtId="49" fontId="0" fillId="33" borderId="13" xfId="37" applyNumberFormat="1" applyFont="1" applyFill="1" applyBorder="1" applyAlignment="1">
      <alignment horizontal="right"/>
    </xf>
    <xf numFmtId="42" fontId="1" fillId="33" borderId="20" xfId="0" applyNumberFormat="1" applyFont="1" applyFill="1" applyBorder="1" applyAlignment="1">
      <alignment/>
    </xf>
    <xf numFmtId="167" fontId="0" fillId="33" borderId="10" xfId="0" applyNumberFormat="1" applyFont="1" applyFill="1" applyBorder="1" applyAlignment="1">
      <alignment/>
    </xf>
    <xf numFmtId="42" fontId="1" fillId="33" borderId="1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168" fontId="1" fillId="33" borderId="10" xfId="34" applyNumberFormat="1" applyFont="1" applyFill="1" applyBorder="1" applyAlignment="1">
      <alignment horizontal="right"/>
    </xf>
    <xf numFmtId="167" fontId="1" fillId="33" borderId="10" xfId="34" applyNumberFormat="1" applyFont="1" applyFill="1" applyBorder="1" applyAlignment="1">
      <alignment horizontal="right"/>
    </xf>
    <xf numFmtId="42" fontId="1" fillId="33" borderId="10" xfId="37" applyNumberFormat="1" applyFont="1" applyFill="1" applyBorder="1" applyAlignment="1">
      <alignment horizontal="right"/>
    </xf>
    <xf numFmtId="44" fontId="1" fillId="33" borderId="10" xfId="37" applyFont="1" applyFill="1" applyBorder="1" applyAlignment="1">
      <alignment horizontal="right"/>
    </xf>
    <xf numFmtId="6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180" fontId="1" fillId="33" borderId="21" xfId="37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80" fontId="0" fillId="33" borderId="21" xfId="37" applyNumberFormat="1" applyFont="1" applyFill="1" applyBorder="1" applyAlignment="1">
      <alignment/>
    </xf>
    <xf numFmtId="180" fontId="1" fillId="33" borderId="21" xfId="37" applyNumberFormat="1" applyFont="1" applyFill="1" applyBorder="1" applyAlignment="1">
      <alignment/>
    </xf>
    <xf numFmtId="180" fontId="1" fillId="33" borderId="19" xfId="37" applyNumberFormat="1" applyFont="1" applyFill="1" applyBorder="1" applyAlignment="1">
      <alignment/>
    </xf>
    <xf numFmtId="180" fontId="1" fillId="33" borderId="23" xfId="37" applyNumberFormat="1" applyFont="1" applyFill="1" applyBorder="1" applyAlignment="1">
      <alignment/>
    </xf>
    <xf numFmtId="180" fontId="0" fillId="33" borderId="23" xfId="37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4" fontId="1" fillId="33" borderId="0" xfId="37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44" fontId="0" fillId="33" borderId="0" xfId="37" applyFont="1" applyFill="1" applyBorder="1" applyAlignment="1">
      <alignment horizontal="center"/>
    </xf>
    <xf numFmtId="44" fontId="0" fillId="33" borderId="0" xfId="37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44" fontId="1" fillId="33" borderId="0" xfId="37" applyFont="1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68" fontId="1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22" xfId="0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1" fillId="33" borderId="2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E100" sqref="E100"/>
    </sheetView>
  </sheetViews>
  <sheetFormatPr defaultColWidth="9.125" defaultRowHeight="12.75"/>
  <cols>
    <col min="1" max="1" width="9.125" style="28" customWidth="1"/>
    <col min="2" max="2" width="32.50390625" style="28" customWidth="1"/>
    <col min="3" max="3" width="14.375" style="28" customWidth="1"/>
    <col min="4" max="4" width="11.625" style="28" customWidth="1"/>
    <col min="5" max="5" width="15.375" style="28" customWidth="1"/>
    <col min="6" max="6" width="15.625" style="28" customWidth="1"/>
    <col min="7" max="7" width="13.125" style="28" customWidth="1"/>
    <col min="8" max="16384" width="9.125" style="28" customWidth="1"/>
  </cols>
  <sheetData>
    <row r="1" spans="1:6" ht="15">
      <c r="A1" s="38" t="s">
        <v>27</v>
      </c>
      <c r="B1" s="38"/>
      <c r="C1" s="38"/>
      <c r="D1" s="38"/>
      <c r="E1" s="38"/>
      <c r="F1" s="15"/>
    </row>
    <row r="2" spans="1:6" ht="15">
      <c r="A2" s="38"/>
      <c r="B2" s="38" t="s">
        <v>111</v>
      </c>
      <c r="C2" s="38"/>
      <c r="D2" s="38"/>
      <c r="E2" s="38"/>
      <c r="F2" s="15"/>
    </row>
    <row r="3" spans="1:6" ht="15">
      <c r="A3" s="38"/>
      <c r="B3" s="38"/>
      <c r="C3" s="38" t="s">
        <v>110</v>
      </c>
      <c r="D3" s="38"/>
      <c r="E3" s="38"/>
      <c r="F3" s="15"/>
    </row>
    <row r="4" spans="1:6" ht="12.75">
      <c r="A4" s="39"/>
      <c r="B4" s="39"/>
      <c r="C4" s="39"/>
      <c r="D4" s="39"/>
      <c r="E4" s="39"/>
      <c r="F4" s="39"/>
    </row>
    <row r="5" spans="1:6" ht="15">
      <c r="A5" s="40"/>
      <c r="B5" s="41" t="s">
        <v>235</v>
      </c>
      <c r="C5" s="42"/>
      <c r="D5" s="42"/>
      <c r="E5" s="43"/>
      <c r="F5" s="40"/>
    </row>
    <row r="6" spans="1:6" ht="15">
      <c r="A6" s="38" t="s">
        <v>81</v>
      </c>
      <c r="B6" s="38"/>
      <c r="C6" s="15"/>
      <c r="D6" s="15"/>
      <c r="E6" s="15"/>
      <c r="F6" s="15"/>
    </row>
    <row r="7" spans="1:6" ht="12.75">
      <c r="A7" s="64"/>
      <c r="B7" s="64"/>
      <c r="C7" s="65">
        <v>5</v>
      </c>
      <c r="D7" s="65">
        <v>6</v>
      </c>
      <c r="E7" s="65">
        <v>4</v>
      </c>
      <c r="F7" s="66"/>
    </row>
    <row r="8" spans="1:6" ht="12.75">
      <c r="A8" s="67" t="s">
        <v>0</v>
      </c>
      <c r="B8" s="67" t="s">
        <v>1</v>
      </c>
      <c r="C8" s="67" t="s">
        <v>3</v>
      </c>
      <c r="D8" s="67" t="s">
        <v>120</v>
      </c>
      <c r="E8" s="67" t="s">
        <v>126</v>
      </c>
      <c r="F8" s="68" t="s">
        <v>2</v>
      </c>
    </row>
    <row r="9" spans="1:6" ht="12.75">
      <c r="A9" s="69" t="s">
        <v>45</v>
      </c>
      <c r="B9" s="70" t="s">
        <v>43</v>
      </c>
      <c r="C9" s="71">
        <v>350000</v>
      </c>
      <c r="D9" s="72">
        <v>273240</v>
      </c>
      <c r="E9" s="72">
        <v>267000</v>
      </c>
      <c r="F9" s="73">
        <f>C9+D9+E9</f>
        <v>890240</v>
      </c>
    </row>
    <row r="10" spans="1:6" ht="12.75">
      <c r="A10" s="74" t="s">
        <v>46</v>
      </c>
      <c r="B10" s="75" t="s">
        <v>44</v>
      </c>
      <c r="C10" s="76">
        <v>0</v>
      </c>
      <c r="D10" s="76">
        <v>0</v>
      </c>
      <c r="E10" s="77">
        <v>0</v>
      </c>
      <c r="F10" s="78">
        <f>C10+D10</f>
        <v>0</v>
      </c>
    </row>
    <row r="11" spans="1:6" ht="12.75">
      <c r="A11" s="79" t="s">
        <v>98</v>
      </c>
      <c r="B11" s="80" t="s">
        <v>99</v>
      </c>
      <c r="C11" s="81">
        <v>38376</v>
      </c>
      <c r="D11" s="82">
        <v>0</v>
      </c>
      <c r="E11" s="82">
        <v>0</v>
      </c>
      <c r="F11" s="83">
        <f>C11+D11+E11</f>
        <v>38376</v>
      </c>
    </row>
    <row r="12" spans="1:6" ht="12.75">
      <c r="A12" s="74"/>
      <c r="B12" s="84" t="s">
        <v>100</v>
      </c>
      <c r="C12" s="85"/>
      <c r="D12" s="86"/>
      <c r="E12" s="77"/>
      <c r="F12" s="78"/>
    </row>
    <row r="13" spans="1:6" ht="12.75">
      <c r="A13" s="74" t="s">
        <v>98</v>
      </c>
      <c r="B13" s="80" t="s">
        <v>99</v>
      </c>
      <c r="C13" s="87">
        <v>0</v>
      </c>
      <c r="D13" s="81">
        <v>62292</v>
      </c>
      <c r="E13" s="77">
        <v>0</v>
      </c>
      <c r="F13" s="78">
        <f>C13+D13+E13</f>
        <v>62292</v>
      </c>
    </row>
    <row r="14" spans="1:6" ht="12.75">
      <c r="A14" s="74"/>
      <c r="B14" s="84" t="s">
        <v>153</v>
      </c>
      <c r="C14" s="85"/>
      <c r="D14" s="86"/>
      <c r="E14" s="77"/>
      <c r="F14" s="78"/>
    </row>
    <row r="15" spans="1:6" ht="12.75">
      <c r="A15" s="74" t="s">
        <v>98</v>
      </c>
      <c r="B15" s="75" t="s">
        <v>151</v>
      </c>
      <c r="C15" s="85">
        <v>51948</v>
      </c>
      <c r="D15" s="76">
        <v>15948</v>
      </c>
      <c r="E15" s="76">
        <v>11784</v>
      </c>
      <c r="F15" s="78">
        <f>C15+D15+E15</f>
        <v>79680</v>
      </c>
    </row>
    <row r="16" spans="1:6" ht="13.5" thickBot="1">
      <c r="A16" s="88"/>
      <c r="B16" s="84" t="s">
        <v>152</v>
      </c>
      <c r="C16" s="89"/>
      <c r="D16" s="90"/>
      <c r="E16" s="91"/>
      <c r="F16" s="92"/>
    </row>
    <row r="17" spans="1:6" ht="13.5" thickBot="1">
      <c r="A17" s="93"/>
      <c r="B17" s="94" t="s">
        <v>122</v>
      </c>
      <c r="C17" s="95">
        <f>C9+C10+C11+C12+C13+C14+C15+C16</f>
        <v>440324</v>
      </c>
      <c r="D17" s="96">
        <f>D9+D10+D11+D12+D13+D14+D15+D16</f>
        <v>351480</v>
      </c>
      <c r="E17" s="96">
        <f>E9+E10+E11+E12+E13+E14+E15+E16</f>
        <v>278784</v>
      </c>
      <c r="F17" s="95">
        <f>F9+F10+F11+F12+F13+F14+F15+F16</f>
        <v>1070588</v>
      </c>
    </row>
    <row r="18" spans="1:6" ht="12.75">
      <c r="A18" s="44"/>
      <c r="B18" s="97" t="s">
        <v>236</v>
      </c>
      <c r="C18" s="98"/>
      <c r="D18" s="98"/>
      <c r="E18" s="98"/>
      <c r="F18" s="98"/>
    </row>
    <row r="19" spans="1:6" ht="12.75">
      <c r="A19" s="99"/>
      <c r="B19" s="199" t="s">
        <v>237</v>
      </c>
      <c r="C19" s="73"/>
      <c r="D19" s="73"/>
      <c r="E19" s="73"/>
      <c r="F19" s="73"/>
    </row>
    <row r="20" spans="1:6" ht="12.75">
      <c r="A20" s="99"/>
      <c r="B20" s="70" t="s">
        <v>135</v>
      </c>
      <c r="C20" s="100">
        <v>343584</v>
      </c>
      <c r="D20" s="100">
        <v>54456</v>
      </c>
      <c r="E20" s="100">
        <v>240684</v>
      </c>
      <c r="F20" s="101">
        <f>C20+D20+E20</f>
        <v>638724</v>
      </c>
    </row>
    <row r="21" spans="1:6" ht="12.75">
      <c r="A21" s="99"/>
      <c r="B21" s="70" t="s">
        <v>213</v>
      </c>
      <c r="C21" s="102">
        <v>0</v>
      </c>
      <c r="D21" s="102">
        <v>0</v>
      </c>
      <c r="E21" s="102">
        <v>0</v>
      </c>
      <c r="F21" s="102">
        <v>0</v>
      </c>
    </row>
    <row r="22" spans="1:6" ht="13.5" thickBot="1">
      <c r="A22" s="103"/>
      <c r="B22" s="104" t="s">
        <v>121</v>
      </c>
      <c r="C22" s="105">
        <f>C23-C20-C21</f>
        <v>1500520</v>
      </c>
      <c r="D22" s="105">
        <f>D23-D20-D21</f>
        <v>335560</v>
      </c>
      <c r="E22" s="106">
        <f>E23-E20-E21</f>
        <v>298650</v>
      </c>
      <c r="F22" s="105">
        <f>F23-F20-F21</f>
        <v>2134730</v>
      </c>
    </row>
    <row r="23" spans="1:7" ht="13.5" thickBot="1">
      <c r="A23" s="93"/>
      <c r="B23" s="94" t="s">
        <v>191</v>
      </c>
      <c r="C23" s="107">
        <f>C25-C17</f>
        <v>1844104</v>
      </c>
      <c r="D23" s="95">
        <f>D25-D17</f>
        <v>390016</v>
      </c>
      <c r="E23" s="95">
        <f>E25-E17</f>
        <v>539334</v>
      </c>
      <c r="F23" s="107">
        <f>F25-F17</f>
        <v>2773454</v>
      </c>
      <c r="G23" s="45"/>
    </row>
    <row r="24" spans="1:7" ht="12.75">
      <c r="A24" s="44"/>
      <c r="B24" s="108"/>
      <c r="C24" s="109"/>
      <c r="D24" s="109"/>
      <c r="E24" s="109"/>
      <c r="F24" s="109"/>
      <c r="G24" s="46"/>
    </row>
    <row r="25" spans="1:10" ht="13.5" thickBot="1">
      <c r="A25" s="110"/>
      <c r="B25" s="111" t="s">
        <v>123</v>
      </c>
      <c r="C25" s="112">
        <f>C70</f>
        <v>2284428</v>
      </c>
      <c r="D25" s="113">
        <f>D70</f>
        <v>741496</v>
      </c>
      <c r="E25" s="113">
        <f>E70</f>
        <v>818118</v>
      </c>
      <c r="F25" s="112">
        <f>C25+D25+E25</f>
        <v>3844042</v>
      </c>
      <c r="G25" s="47"/>
      <c r="H25" s="14"/>
      <c r="I25" s="14"/>
      <c r="J25" s="47"/>
    </row>
    <row r="26" spans="1:6" ht="12.75">
      <c r="A26" s="48"/>
      <c r="B26" s="114"/>
      <c r="C26" s="14"/>
      <c r="D26" s="14"/>
      <c r="E26" s="14"/>
      <c r="F26" s="14"/>
    </row>
    <row r="27" spans="1:6" ht="15">
      <c r="A27" s="38" t="s">
        <v>82</v>
      </c>
      <c r="B27" s="15"/>
      <c r="C27" s="15"/>
      <c r="D27" s="15"/>
      <c r="E27" s="15"/>
      <c r="F27" s="115"/>
    </row>
    <row r="28" spans="1:6" ht="12.75">
      <c r="A28" s="64"/>
      <c r="B28" s="64"/>
      <c r="C28" s="65">
        <v>5</v>
      </c>
      <c r="D28" s="65">
        <v>6</v>
      </c>
      <c r="E28" s="116">
        <v>4</v>
      </c>
      <c r="F28" s="117"/>
    </row>
    <row r="29" spans="1:6" ht="12.75">
      <c r="A29" s="118"/>
      <c r="B29" s="118" t="s">
        <v>1</v>
      </c>
      <c r="C29" s="118" t="s">
        <v>3</v>
      </c>
      <c r="D29" s="118" t="s">
        <v>4</v>
      </c>
      <c r="E29" s="118" t="s">
        <v>126</v>
      </c>
      <c r="F29" s="67" t="s">
        <v>2</v>
      </c>
    </row>
    <row r="30" spans="1:6" ht="12.75">
      <c r="A30" s="119" t="s">
        <v>47</v>
      </c>
      <c r="B30" s="119" t="s">
        <v>6</v>
      </c>
      <c r="C30" s="120"/>
      <c r="D30" s="120"/>
      <c r="E30" s="120"/>
      <c r="F30" s="120"/>
    </row>
    <row r="31" spans="1:6" ht="12.75">
      <c r="A31" s="34"/>
      <c r="B31" s="34" t="s">
        <v>19</v>
      </c>
      <c r="C31" s="220">
        <v>12000</v>
      </c>
      <c r="D31" s="220">
        <v>10000</v>
      </c>
      <c r="E31" s="220">
        <v>15000</v>
      </c>
      <c r="F31" s="121">
        <f>C31+D31+E31</f>
        <v>37000</v>
      </c>
    </row>
    <row r="32" spans="1:6" ht="12.75">
      <c r="A32" s="119"/>
      <c r="B32" s="119" t="s">
        <v>20</v>
      </c>
      <c r="C32" s="120">
        <v>8000</v>
      </c>
      <c r="D32" s="120">
        <v>0</v>
      </c>
      <c r="E32" s="120">
        <v>0</v>
      </c>
      <c r="F32" s="120">
        <f>C32+D32+E32</f>
        <v>8000</v>
      </c>
    </row>
    <row r="33" spans="1:6" ht="12.75">
      <c r="A33" s="34" t="s">
        <v>48</v>
      </c>
      <c r="B33" s="34" t="s">
        <v>154</v>
      </c>
      <c r="C33" s="220">
        <v>30000</v>
      </c>
      <c r="D33" s="220">
        <v>20000</v>
      </c>
      <c r="E33" s="220">
        <v>20000</v>
      </c>
      <c r="F33" s="121">
        <f>C33+D33+E33</f>
        <v>70000</v>
      </c>
    </row>
    <row r="34" spans="1:6" ht="12.75">
      <c r="A34" s="99" t="s">
        <v>49</v>
      </c>
      <c r="B34" s="119" t="s">
        <v>119</v>
      </c>
      <c r="C34" s="120">
        <v>3000</v>
      </c>
      <c r="D34" s="120">
        <v>1500</v>
      </c>
      <c r="E34" s="120">
        <v>1500</v>
      </c>
      <c r="F34" s="120">
        <f aca="true" t="shared" si="0" ref="F34:F57">C34+D34+E34</f>
        <v>6000</v>
      </c>
    </row>
    <row r="35" spans="1:6" ht="12.75">
      <c r="A35" s="119" t="s">
        <v>50</v>
      </c>
      <c r="B35" s="119" t="s">
        <v>7</v>
      </c>
      <c r="C35" s="120">
        <v>1000</v>
      </c>
      <c r="D35" s="120">
        <v>1000</v>
      </c>
      <c r="E35" s="120">
        <v>1000</v>
      </c>
      <c r="F35" s="120">
        <f t="shared" si="0"/>
        <v>3000</v>
      </c>
    </row>
    <row r="36" spans="1:6" ht="12.75">
      <c r="A36" s="119" t="s">
        <v>51</v>
      </c>
      <c r="B36" s="119" t="s">
        <v>21</v>
      </c>
      <c r="C36" s="120">
        <v>25000</v>
      </c>
      <c r="D36" s="120">
        <v>18000</v>
      </c>
      <c r="E36" s="120">
        <v>18000</v>
      </c>
      <c r="F36" s="120">
        <f t="shared" si="0"/>
        <v>61000</v>
      </c>
    </row>
    <row r="37" spans="1:6" ht="12.75">
      <c r="A37" s="119" t="s">
        <v>117</v>
      </c>
      <c r="B37" s="119" t="s">
        <v>118</v>
      </c>
      <c r="C37" s="120">
        <v>12000</v>
      </c>
      <c r="D37" s="120">
        <v>6000</v>
      </c>
      <c r="E37" s="120">
        <v>6000</v>
      </c>
      <c r="F37" s="120">
        <f>C37+D37+E37</f>
        <v>24000</v>
      </c>
    </row>
    <row r="38" spans="1:6" ht="12.75">
      <c r="A38" s="119" t="s">
        <v>52</v>
      </c>
      <c r="B38" s="119" t="s">
        <v>90</v>
      </c>
      <c r="C38" s="120">
        <v>2500</v>
      </c>
      <c r="D38" s="120">
        <v>4500</v>
      </c>
      <c r="E38" s="120">
        <v>22300</v>
      </c>
      <c r="F38" s="120">
        <f t="shared" si="0"/>
        <v>29300</v>
      </c>
    </row>
    <row r="39" spans="1:6" ht="12.75">
      <c r="A39" s="119" t="s">
        <v>88</v>
      </c>
      <c r="B39" s="119" t="s">
        <v>89</v>
      </c>
      <c r="C39" s="120">
        <v>20000</v>
      </c>
      <c r="D39" s="120">
        <v>23500</v>
      </c>
      <c r="E39" s="120">
        <v>55500</v>
      </c>
      <c r="F39" s="120">
        <f t="shared" si="0"/>
        <v>99000</v>
      </c>
    </row>
    <row r="40" spans="1:6" ht="12.75">
      <c r="A40" s="119" t="s">
        <v>115</v>
      </c>
      <c r="B40" s="119" t="s">
        <v>116</v>
      </c>
      <c r="C40" s="122">
        <v>9900</v>
      </c>
      <c r="D40" s="122">
        <v>8550</v>
      </c>
      <c r="E40" s="122">
        <v>5850</v>
      </c>
      <c r="F40" s="122">
        <f t="shared" si="0"/>
        <v>24300</v>
      </c>
    </row>
    <row r="41" spans="1:6" ht="12.75">
      <c r="A41" s="119" t="s">
        <v>53</v>
      </c>
      <c r="B41" s="119" t="s">
        <v>39</v>
      </c>
      <c r="C41" s="120">
        <v>2000</v>
      </c>
      <c r="D41" s="120">
        <v>1000</v>
      </c>
      <c r="E41" s="120">
        <v>1000</v>
      </c>
      <c r="F41" s="120">
        <f t="shared" si="0"/>
        <v>4000</v>
      </c>
    </row>
    <row r="42" spans="1:6" ht="12.75">
      <c r="A42" s="119" t="s">
        <v>54</v>
      </c>
      <c r="B42" s="119" t="s">
        <v>16</v>
      </c>
      <c r="C42" s="120">
        <v>6000</v>
      </c>
      <c r="D42" s="120">
        <v>4000</v>
      </c>
      <c r="E42" s="120">
        <v>4000</v>
      </c>
      <c r="F42" s="120">
        <f t="shared" si="0"/>
        <v>14000</v>
      </c>
    </row>
    <row r="43" spans="1:6" ht="12.75">
      <c r="A43" s="119" t="s">
        <v>55</v>
      </c>
      <c r="B43" s="119" t="s">
        <v>113</v>
      </c>
      <c r="C43" s="120">
        <v>13000</v>
      </c>
      <c r="D43" s="120">
        <v>11000</v>
      </c>
      <c r="E43" s="120">
        <v>13000</v>
      </c>
      <c r="F43" s="120">
        <f t="shared" si="0"/>
        <v>37000</v>
      </c>
    </row>
    <row r="44" spans="1:6" ht="12.75">
      <c r="A44" s="119" t="s">
        <v>56</v>
      </c>
      <c r="B44" s="119" t="s">
        <v>17</v>
      </c>
      <c r="C44" s="120">
        <v>3500</v>
      </c>
      <c r="D44" s="120">
        <v>1000</v>
      </c>
      <c r="E44" s="120">
        <v>1000</v>
      </c>
      <c r="F44" s="120">
        <f t="shared" si="0"/>
        <v>5500</v>
      </c>
    </row>
    <row r="45" spans="1:6" ht="12.75">
      <c r="A45" s="119" t="s">
        <v>57</v>
      </c>
      <c r="B45" s="119" t="s">
        <v>8</v>
      </c>
      <c r="C45" s="120">
        <v>240000</v>
      </c>
      <c r="D45" s="120">
        <v>70000</v>
      </c>
      <c r="E45" s="120">
        <v>80000</v>
      </c>
      <c r="F45" s="120">
        <f t="shared" si="0"/>
        <v>390000</v>
      </c>
    </row>
    <row r="46" spans="1:6" ht="12.75">
      <c r="A46" s="119" t="s">
        <v>60</v>
      </c>
      <c r="B46" s="119" t="s">
        <v>9</v>
      </c>
      <c r="C46" s="120">
        <v>80000</v>
      </c>
      <c r="D46" s="120">
        <v>40000</v>
      </c>
      <c r="E46" s="120">
        <v>35000</v>
      </c>
      <c r="F46" s="120">
        <f t="shared" si="0"/>
        <v>155000</v>
      </c>
    </row>
    <row r="47" spans="1:6" ht="12.75">
      <c r="A47" s="119" t="s">
        <v>61</v>
      </c>
      <c r="B47" s="119" t="s">
        <v>18</v>
      </c>
      <c r="C47" s="120">
        <v>0</v>
      </c>
      <c r="D47" s="33">
        <v>60000</v>
      </c>
      <c r="E47" s="33">
        <v>40000</v>
      </c>
      <c r="F47" s="33">
        <f t="shared" si="0"/>
        <v>100000</v>
      </c>
    </row>
    <row r="48" spans="1:6" ht="12.75">
      <c r="A48" s="119" t="s">
        <v>62</v>
      </c>
      <c r="B48" s="119" t="s">
        <v>41</v>
      </c>
      <c r="C48" s="33">
        <v>790000</v>
      </c>
      <c r="D48" s="120">
        <v>0</v>
      </c>
      <c r="E48" s="120">
        <v>0</v>
      </c>
      <c r="F48" s="33">
        <f t="shared" si="0"/>
        <v>790000</v>
      </c>
    </row>
    <row r="49" spans="1:6" ht="12.75">
      <c r="A49" s="119" t="s">
        <v>63</v>
      </c>
      <c r="B49" s="119" t="s">
        <v>10</v>
      </c>
      <c r="C49" s="120">
        <v>316000</v>
      </c>
      <c r="D49" s="120">
        <v>248750</v>
      </c>
      <c r="E49" s="120">
        <v>159000</v>
      </c>
      <c r="F49" s="120">
        <f t="shared" si="0"/>
        <v>723750</v>
      </c>
    </row>
    <row r="50" spans="1:6" ht="12.75">
      <c r="A50" s="119" t="s">
        <v>64</v>
      </c>
      <c r="B50" s="119" t="s">
        <v>22</v>
      </c>
      <c r="C50" s="120">
        <v>1500</v>
      </c>
      <c r="D50" s="120">
        <v>1000</v>
      </c>
      <c r="E50" s="120">
        <v>1000</v>
      </c>
      <c r="F50" s="120">
        <f t="shared" si="0"/>
        <v>3500</v>
      </c>
    </row>
    <row r="51" spans="1:6" ht="12.75">
      <c r="A51" s="119" t="s">
        <v>65</v>
      </c>
      <c r="B51" s="119" t="s">
        <v>23</v>
      </c>
      <c r="C51" s="120">
        <v>20000</v>
      </c>
      <c r="D51" s="120">
        <v>15000</v>
      </c>
      <c r="E51" s="120">
        <v>8000</v>
      </c>
      <c r="F51" s="120">
        <f t="shared" si="0"/>
        <v>43000</v>
      </c>
    </row>
    <row r="52" spans="1:6" ht="12.75">
      <c r="A52" s="119" t="s">
        <v>87</v>
      </c>
      <c r="B52" s="119" t="s">
        <v>11</v>
      </c>
      <c r="C52" s="120">
        <v>33000</v>
      </c>
      <c r="D52" s="120">
        <v>6000</v>
      </c>
      <c r="E52" s="120">
        <v>6000</v>
      </c>
      <c r="F52" s="120">
        <f t="shared" si="0"/>
        <v>45000</v>
      </c>
    </row>
    <row r="53" spans="1:6" ht="12.75">
      <c r="A53" s="119" t="s">
        <v>66</v>
      </c>
      <c r="B53" s="119" t="s">
        <v>109</v>
      </c>
      <c r="C53" s="120">
        <v>4000</v>
      </c>
      <c r="D53" s="120">
        <v>3000</v>
      </c>
      <c r="E53" s="120">
        <v>3000</v>
      </c>
      <c r="F53" s="120">
        <f t="shared" si="0"/>
        <v>10000</v>
      </c>
    </row>
    <row r="54" spans="1:6" ht="12.75">
      <c r="A54" s="119" t="s">
        <v>67</v>
      </c>
      <c r="B54" s="119" t="s">
        <v>12</v>
      </c>
      <c r="C54" s="120">
        <v>28000</v>
      </c>
      <c r="D54" s="120">
        <v>13500</v>
      </c>
      <c r="E54" s="120">
        <v>13000</v>
      </c>
      <c r="F54" s="120">
        <f t="shared" si="0"/>
        <v>54500</v>
      </c>
    </row>
    <row r="55" spans="1:6" ht="12.75">
      <c r="A55" s="119" t="s">
        <v>68</v>
      </c>
      <c r="B55" s="119" t="s">
        <v>42</v>
      </c>
      <c r="C55" s="120">
        <v>36700</v>
      </c>
      <c r="D55" s="120">
        <v>12500</v>
      </c>
      <c r="E55" s="120">
        <v>27500</v>
      </c>
      <c r="F55" s="120">
        <f t="shared" si="0"/>
        <v>76700</v>
      </c>
    </row>
    <row r="56" spans="1:6" ht="12.75">
      <c r="A56" s="119" t="s">
        <v>93</v>
      </c>
      <c r="B56" s="119" t="s">
        <v>94</v>
      </c>
      <c r="C56" s="120">
        <v>9420</v>
      </c>
      <c r="D56" s="120">
        <v>0</v>
      </c>
      <c r="E56" s="120">
        <v>0</v>
      </c>
      <c r="F56" s="120">
        <f t="shared" si="0"/>
        <v>9420</v>
      </c>
    </row>
    <row r="57" spans="1:6" ht="12.75">
      <c r="A57" s="119" t="s">
        <v>69</v>
      </c>
      <c r="B57" s="119" t="s">
        <v>13</v>
      </c>
      <c r="C57" s="120">
        <v>30000</v>
      </c>
      <c r="D57" s="120">
        <v>25000</v>
      </c>
      <c r="E57" s="120">
        <v>25000</v>
      </c>
      <c r="F57" s="120">
        <f t="shared" si="0"/>
        <v>80000</v>
      </c>
    </row>
    <row r="58" spans="1:6" ht="12.75">
      <c r="A58" s="99" t="s">
        <v>70</v>
      </c>
      <c r="B58" s="99" t="s">
        <v>114</v>
      </c>
      <c r="C58" s="123">
        <v>4000</v>
      </c>
      <c r="D58" s="123">
        <v>4000</v>
      </c>
      <c r="E58" s="123">
        <v>4000</v>
      </c>
      <c r="F58" s="123">
        <f>C58+D58+E58</f>
        <v>12000</v>
      </c>
    </row>
    <row r="59" spans="1:6" ht="12.75">
      <c r="A59" s="119" t="s">
        <v>71</v>
      </c>
      <c r="B59" s="119" t="s">
        <v>37</v>
      </c>
      <c r="C59" s="124"/>
      <c r="D59" s="125"/>
      <c r="E59" s="124"/>
      <c r="F59" s="125"/>
    </row>
    <row r="60" spans="1:10" ht="12.75">
      <c r="A60" s="119"/>
      <c r="B60" s="126" t="s">
        <v>24</v>
      </c>
      <c r="C60" s="127">
        <v>26904</v>
      </c>
      <c r="D60" s="125">
        <v>840</v>
      </c>
      <c r="E60" s="127">
        <v>15744</v>
      </c>
      <c r="F60" s="125">
        <f>C60+D60+E60</f>
        <v>43488</v>
      </c>
      <c r="H60" s="49"/>
      <c r="I60" s="49"/>
      <c r="J60" s="49"/>
    </row>
    <row r="61" spans="1:6" ht="12.75">
      <c r="A61" s="119" t="s">
        <v>71</v>
      </c>
      <c r="B61" s="126" t="s">
        <v>197</v>
      </c>
      <c r="C61" s="127">
        <v>51948</v>
      </c>
      <c r="D61" s="125">
        <v>15948</v>
      </c>
      <c r="E61" s="127">
        <v>11784</v>
      </c>
      <c r="F61" s="125">
        <f>C61+D61+E61</f>
        <v>79680</v>
      </c>
    </row>
    <row r="62" spans="1:6" ht="12.75">
      <c r="A62" s="119" t="s">
        <v>72</v>
      </c>
      <c r="B62" s="119" t="s">
        <v>26</v>
      </c>
      <c r="C62" s="127"/>
      <c r="D62" s="125"/>
      <c r="E62" s="127"/>
      <c r="F62" s="125"/>
    </row>
    <row r="63" spans="1:6" ht="12.75">
      <c r="A63" s="128"/>
      <c r="B63" s="126" t="s">
        <v>25</v>
      </c>
      <c r="C63" s="125">
        <v>117648</v>
      </c>
      <c r="D63" s="125">
        <v>53616</v>
      </c>
      <c r="E63" s="127">
        <v>218076</v>
      </c>
      <c r="F63" s="129">
        <f>C63+D63+E63</f>
        <v>389340</v>
      </c>
    </row>
    <row r="64" spans="1:6" ht="12.75">
      <c r="A64" s="130" t="s">
        <v>73</v>
      </c>
      <c r="B64" s="35" t="s">
        <v>26</v>
      </c>
      <c r="C64" s="131"/>
      <c r="D64" s="132"/>
      <c r="E64" s="131"/>
      <c r="F64" s="133"/>
    </row>
    <row r="65" spans="1:6" ht="12.75">
      <c r="A65" s="128"/>
      <c r="B65" s="126" t="s">
        <v>24</v>
      </c>
      <c r="C65" s="134">
        <v>199032</v>
      </c>
      <c r="D65" s="120">
        <v>0</v>
      </c>
      <c r="E65" s="134">
        <v>6864</v>
      </c>
      <c r="F65" s="135">
        <f>C65+D65+E65</f>
        <v>205896</v>
      </c>
    </row>
    <row r="66" spans="1:6" ht="12.75">
      <c r="A66" s="128" t="s">
        <v>73</v>
      </c>
      <c r="B66" s="136" t="s">
        <v>101</v>
      </c>
      <c r="C66" s="134">
        <v>38376</v>
      </c>
      <c r="D66" s="120">
        <v>62292</v>
      </c>
      <c r="E66" s="134">
        <v>0</v>
      </c>
      <c r="F66" s="135">
        <f>C66+D66+E66</f>
        <v>100668</v>
      </c>
    </row>
    <row r="67" spans="1:6" ht="12.75">
      <c r="A67" s="130"/>
      <c r="B67" s="126" t="s">
        <v>24</v>
      </c>
      <c r="C67" s="137"/>
      <c r="D67" s="138"/>
      <c r="E67" s="137"/>
      <c r="F67" s="139"/>
    </row>
    <row r="68" spans="1:6" ht="12.75">
      <c r="A68" s="130" t="s">
        <v>96</v>
      </c>
      <c r="B68" s="119"/>
      <c r="C68" s="119"/>
      <c r="D68" s="119"/>
      <c r="E68" s="119"/>
      <c r="F68" s="140"/>
    </row>
    <row r="69" spans="1:6" ht="12.75">
      <c r="A69" s="141" t="s">
        <v>97</v>
      </c>
      <c r="B69" s="99" t="s">
        <v>14</v>
      </c>
      <c r="C69" s="221">
        <v>110000</v>
      </c>
      <c r="D69" s="123">
        <v>0</v>
      </c>
      <c r="E69" s="123">
        <v>0</v>
      </c>
      <c r="F69" s="222">
        <f>C69+D69+E69</f>
        <v>110000</v>
      </c>
    </row>
    <row r="70" spans="1:8" ht="21" customHeight="1">
      <c r="A70" s="142"/>
      <c r="B70" s="142" t="s">
        <v>5</v>
      </c>
      <c r="C70" s="16">
        <f>C69+C66+C65+C63+C61+C60+C58+C57+C56+C55+C54+C53+C52+C51+C50+C49+C48+C46+C45+C44+C43+C42+C41+C40+C39+C38+C37+C36+C35+C34+C33+C32+C31</f>
        <v>2284428</v>
      </c>
      <c r="D70" s="16">
        <f>D69+D66+D65+D63+D61+D60+D58+D57+D56+D55+D54+D53+D52+D51+D50+D49+D48+D47+D46+D45+D44+D43+D42+D41+D40+D39+D38+D37+D36+D35+D34+D33+D32+D31</f>
        <v>741496</v>
      </c>
      <c r="E70" s="16">
        <f>E69+E66+E65+E63+E61+E60+E58+E57+E56+E55+E54+E53+E52+E51+E50+E49+E48+E47+E46+E45+E44+E43+E42+E41+E40+E39+E38+E37+E36+E35+E34+E33+E32+E31</f>
        <v>818118</v>
      </c>
      <c r="F70" s="16">
        <f>SUM(F31:F69)</f>
        <v>3844042</v>
      </c>
      <c r="G70" s="49"/>
      <c r="H70" s="49"/>
    </row>
    <row r="71" spans="1:6" ht="12.75">
      <c r="A71" s="50"/>
      <c r="B71" s="27"/>
      <c r="C71" s="51"/>
      <c r="D71" s="51"/>
      <c r="E71" s="51"/>
      <c r="F71" s="51"/>
    </row>
    <row r="72" spans="1:6" ht="12.75">
      <c r="A72" s="39"/>
      <c r="B72" s="39"/>
      <c r="C72" s="39"/>
      <c r="D72" s="39"/>
      <c r="E72" s="39"/>
      <c r="F72" s="39"/>
    </row>
    <row r="73" spans="1:7" ht="15">
      <c r="A73" s="191"/>
      <c r="B73" s="48"/>
      <c r="C73" s="48"/>
      <c r="D73" s="48"/>
      <c r="E73" s="48"/>
      <c r="F73" s="48"/>
      <c r="G73" s="6"/>
    </row>
    <row r="74" spans="1:7" ht="12.75">
      <c r="A74" s="155"/>
      <c r="B74" s="155"/>
      <c r="C74" s="192"/>
      <c r="D74" s="192"/>
      <c r="E74" s="192"/>
      <c r="F74" s="48"/>
      <c r="G74" s="6"/>
    </row>
    <row r="75" spans="1:7" ht="12.75">
      <c r="A75" s="155"/>
      <c r="B75" s="155"/>
      <c r="C75" s="192"/>
      <c r="D75" s="192"/>
      <c r="E75" s="192"/>
      <c r="F75" s="192"/>
      <c r="G75" s="6"/>
    </row>
    <row r="76" spans="1:7" ht="12.75">
      <c r="A76" s="21"/>
      <c r="B76" s="21"/>
      <c r="C76" s="48"/>
      <c r="D76" s="48"/>
      <c r="E76" s="48"/>
      <c r="F76" s="48"/>
      <c r="G76" s="6"/>
    </row>
    <row r="77" spans="1:7" ht="12.75">
      <c r="A77" s="21"/>
      <c r="B77" s="21"/>
      <c r="C77" s="192"/>
      <c r="D77" s="192"/>
      <c r="E77" s="192"/>
      <c r="F77" s="155"/>
      <c r="G77" s="6"/>
    </row>
    <row r="78" spans="1:7" ht="12.75">
      <c r="A78" s="21"/>
      <c r="B78" s="21"/>
      <c r="C78" s="51"/>
      <c r="D78" s="193"/>
      <c r="E78" s="194"/>
      <c r="F78" s="51"/>
      <c r="G78" s="6"/>
    </row>
    <row r="79" spans="1:7" ht="12.75">
      <c r="A79" s="21"/>
      <c r="B79" s="21"/>
      <c r="C79" s="194"/>
      <c r="D79" s="195"/>
      <c r="E79" s="196"/>
      <c r="F79" s="196"/>
      <c r="G79" s="6"/>
    </row>
    <row r="80" spans="1:7" ht="20.25" customHeight="1">
      <c r="A80" s="21"/>
      <c r="B80" s="155"/>
      <c r="C80" s="197"/>
      <c r="D80" s="198"/>
      <c r="E80" s="197"/>
      <c r="F80" s="51"/>
      <c r="G80" s="6"/>
    </row>
    <row r="81" spans="1:7" ht="12.75">
      <c r="A81" s="48"/>
      <c r="B81" s="48"/>
      <c r="C81" s="53"/>
      <c r="D81" s="53"/>
      <c r="E81" s="54"/>
      <c r="F81" s="54"/>
      <c r="G81" s="6"/>
    </row>
    <row r="82" spans="1:7" ht="12.75">
      <c r="A82" s="48"/>
      <c r="B82" s="48"/>
      <c r="C82" s="48"/>
      <c r="D82" s="48"/>
      <c r="E82" s="48"/>
      <c r="F82" s="55"/>
      <c r="G82" s="6"/>
    </row>
    <row r="83" spans="1:6" ht="13.5">
      <c r="A83" s="39"/>
      <c r="B83" s="39"/>
      <c r="C83" s="39"/>
      <c r="D83" s="39"/>
      <c r="E83" s="39"/>
      <c r="F83" s="56"/>
    </row>
    <row r="84" spans="1:6" ht="12.75">
      <c r="A84" s="39"/>
      <c r="B84" s="39"/>
      <c r="C84" s="39"/>
      <c r="D84" s="39"/>
      <c r="E84" s="39"/>
      <c r="F84" s="57"/>
    </row>
    <row r="85" spans="1:6" ht="12.75">
      <c r="A85" s="39"/>
      <c r="B85" s="39"/>
      <c r="C85" s="39"/>
      <c r="D85" s="39"/>
      <c r="E85" s="39"/>
      <c r="F85" s="57"/>
    </row>
    <row r="86" spans="1:6" ht="12.75">
      <c r="A86" s="58"/>
      <c r="B86" s="58"/>
      <c r="C86" s="58"/>
      <c r="D86" s="58"/>
      <c r="E86" s="48"/>
      <c r="F86" s="57"/>
    </row>
    <row r="87" spans="1:6" ht="12.75">
      <c r="A87" s="57"/>
      <c r="B87" s="57"/>
      <c r="C87" s="57"/>
      <c r="D87" s="59"/>
      <c r="E87" s="59"/>
      <c r="F87" s="57"/>
    </row>
    <row r="88" spans="1:6" ht="12.75">
      <c r="A88" s="57"/>
      <c r="B88" s="57"/>
      <c r="C88" s="57"/>
      <c r="D88" s="59"/>
      <c r="E88" s="59"/>
      <c r="F88" s="57"/>
    </row>
    <row r="89" spans="1:6" ht="12.75">
      <c r="A89" s="57"/>
      <c r="B89" s="57"/>
      <c r="C89" s="57"/>
      <c r="D89" s="59"/>
      <c r="E89" s="59"/>
      <c r="F89" s="57"/>
    </row>
    <row r="90" spans="1:6" ht="12.75">
      <c r="A90" s="39"/>
      <c r="B90" s="39"/>
      <c r="C90" s="39"/>
      <c r="D90" s="39"/>
      <c r="E90" s="39"/>
      <c r="F90" s="57"/>
    </row>
    <row r="91" spans="1:6" ht="12.75">
      <c r="A91" s="39"/>
      <c r="B91" s="39"/>
      <c r="C91" s="39"/>
      <c r="D91" s="39"/>
      <c r="E91" s="39"/>
      <c r="F91" s="58"/>
    </row>
    <row r="92" spans="1:6" ht="12.75">
      <c r="A92" s="39"/>
      <c r="B92" s="39"/>
      <c r="C92" s="39"/>
      <c r="D92" s="39"/>
      <c r="E92" s="39"/>
      <c r="F92" s="58"/>
    </row>
    <row r="93" spans="1:6" ht="12.75">
      <c r="A93" s="39"/>
      <c r="B93" s="39"/>
      <c r="C93" s="39"/>
      <c r="D93" s="39"/>
      <c r="E93" s="39"/>
      <c r="F93" s="58"/>
    </row>
    <row r="94" spans="1:6" ht="12.75">
      <c r="A94" s="39"/>
      <c r="B94" s="39"/>
      <c r="C94" s="39"/>
      <c r="D94" s="39"/>
      <c r="E94" s="39"/>
      <c r="F94" s="58"/>
    </row>
    <row r="95" spans="1:6" ht="12.75">
      <c r="A95" s="60"/>
      <c r="B95" s="60"/>
      <c r="C95" s="60"/>
      <c r="D95" s="60"/>
      <c r="E95" s="60"/>
      <c r="F95" s="60"/>
    </row>
    <row r="101" ht="12.75">
      <c r="A101" s="28" t="s">
        <v>190</v>
      </c>
    </row>
    <row r="102" ht="12.75">
      <c r="A102" s="28" t="s">
        <v>192</v>
      </c>
    </row>
    <row r="104" ht="12.75">
      <c r="A104" s="28" t="s">
        <v>241</v>
      </c>
    </row>
    <row r="118" spans="2:4" ht="13.5">
      <c r="B118" s="61"/>
      <c r="C118" s="62"/>
      <c r="D118" s="63"/>
    </row>
  </sheetData>
  <sheetProtection/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I18" sqref="I18"/>
    </sheetView>
  </sheetViews>
  <sheetFormatPr defaultColWidth="9.00390625" defaultRowHeight="12.75"/>
  <cols>
    <col min="8" max="8" width="13.625" style="0" customWidth="1"/>
    <col min="9" max="9" width="13.875" style="0" customWidth="1"/>
    <col min="11" max="12" width="11.50390625" style="0" bestFit="1" customWidth="1"/>
    <col min="14" max="14" width="11.50390625" style="0" bestFit="1" customWidth="1"/>
  </cols>
  <sheetData>
    <row r="1" spans="1:9" ht="15">
      <c r="A1" s="143" t="s">
        <v>15</v>
      </c>
      <c r="B1" s="144"/>
      <c r="C1" s="144"/>
      <c r="D1" s="144"/>
      <c r="E1" s="145"/>
      <c r="F1" s="145"/>
      <c r="G1" s="145"/>
      <c r="H1" s="145"/>
      <c r="I1" s="136"/>
    </row>
    <row r="2" spans="1:9" ht="15">
      <c r="A2" s="143"/>
      <c r="B2" s="144"/>
      <c r="C2" s="144"/>
      <c r="D2" s="144"/>
      <c r="E2" s="145"/>
      <c r="F2" s="145"/>
      <c r="G2" s="145"/>
      <c r="H2" s="145"/>
      <c r="I2" s="136"/>
    </row>
    <row r="3" spans="1:9" ht="15">
      <c r="A3" s="146" t="s">
        <v>199</v>
      </c>
      <c r="B3" s="144"/>
      <c r="C3" s="144"/>
      <c r="D3" s="144"/>
      <c r="E3" s="145"/>
      <c r="F3" s="145"/>
      <c r="G3" s="145"/>
      <c r="H3" s="147"/>
      <c r="I3" s="147"/>
    </row>
    <row r="4" spans="1:9" ht="12" customHeight="1">
      <c r="A4" s="148" t="s">
        <v>203</v>
      </c>
      <c r="B4" s="144"/>
      <c r="C4" s="144"/>
      <c r="D4" s="144"/>
      <c r="E4" s="145"/>
      <c r="F4" s="145"/>
      <c r="G4" s="145"/>
      <c r="H4" s="147"/>
      <c r="I4" s="149">
        <v>2500</v>
      </c>
    </row>
    <row r="5" spans="1:9" ht="14.25" customHeight="1">
      <c r="A5" s="146" t="s">
        <v>5</v>
      </c>
      <c r="B5" s="144"/>
      <c r="C5" s="144"/>
      <c r="D5" s="144"/>
      <c r="E5" s="145"/>
      <c r="F5" s="145"/>
      <c r="G5" s="145"/>
      <c r="H5" s="147"/>
      <c r="I5" s="186">
        <f>SUM(I4:I4)</f>
        <v>2500</v>
      </c>
    </row>
    <row r="6" spans="1:9" ht="12.75" customHeight="1">
      <c r="A6" s="148"/>
      <c r="B6" s="144"/>
      <c r="C6" s="144"/>
      <c r="D6" s="144"/>
      <c r="E6" s="145"/>
      <c r="F6" s="145"/>
      <c r="G6" s="145"/>
      <c r="H6" s="147"/>
      <c r="I6" s="187"/>
    </row>
    <row r="7" spans="1:9" ht="12.75">
      <c r="A7" s="146" t="s">
        <v>91</v>
      </c>
      <c r="B7" s="150"/>
      <c r="C7" s="150"/>
      <c r="D7" s="150"/>
      <c r="E7" s="150"/>
      <c r="F7" s="150"/>
      <c r="G7" s="150"/>
      <c r="H7" s="188"/>
      <c r="I7" s="188"/>
    </row>
    <row r="8" spans="1:9" ht="12.75">
      <c r="A8" s="151" t="s">
        <v>193</v>
      </c>
      <c r="B8" s="145"/>
      <c r="C8" s="145"/>
      <c r="D8" s="145"/>
      <c r="E8" s="145"/>
      <c r="F8" s="145"/>
      <c r="G8" s="145"/>
      <c r="H8" s="147"/>
      <c r="I8" s="149">
        <v>20000</v>
      </c>
    </row>
    <row r="9" spans="1:9" ht="12.75">
      <c r="A9" s="17" t="s">
        <v>5</v>
      </c>
      <c r="B9" s="18"/>
      <c r="C9" s="18"/>
      <c r="D9" s="18"/>
      <c r="E9" s="18"/>
      <c r="F9" s="18"/>
      <c r="G9" s="18"/>
      <c r="H9" s="24"/>
      <c r="I9" s="19">
        <f>SUM(I8:I8)</f>
        <v>20000</v>
      </c>
    </row>
    <row r="10" spans="1:9" ht="12.75">
      <c r="A10" s="152"/>
      <c r="B10" s="153"/>
      <c r="C10" s="153"/>
      <c r="D10" s="153"/>
      <c r="E10" s="153"/>
      <c r="F10" s="153"/>
      <c r="G10" s="153"/>
      <c r="H10" s="153"/>
      <c r="I10" s="136"/>
    </row>
    <row r="11" spans="1:9" ht="12.75">
      <c r="A11" s="146" t="s">
        <v>77</v>
      </c>
      <c r="B11" s="150"/>
      <c r="C11" s="150"/>
      <c r="D11" s="150"/>
      <c r="E11" s="150"/>
      <c r="F11" s="150"/>
      <c r="G11" s="150"/>
      <c r="H11" s="150"/>
      <c r="I11" s="149"/>
    </row>
    <row r="12" spans="1:9" ht="12.75">
      <c r="A12" s="151" t="s">
        <v>86</v>
      </c>
      <c r="B12" s="145"/>
      <c r="C12" s="145"/>
      <c r="D12" s="145"/>
      <c r="E12" s="145"/>
      <c r="F12" s="145"/>
      <c r="G12" s="145"/>
      <c r="H12" s="145"/>
      <c r="I12" s="149">
        <v>13000</v>
      </c>
    </row>
    <row r="13" spans="1:9" ht="12.75">
      <c r="A13" s="154" t="s">
        <v>5</v>
      </c>
      <c r="B13" s="155"/>
      <c r="C13" s="155"/>
      <c r="D13" s="155"/>
      <c r="E13" s="155"/>
      <c r="F13" s="155"/>
      <c r="G13" s="155"/>
      <c r="H13" s="155"/>
      <c r="I13" s="19">
        <f>SUM(I12:I12)</f>
        <v>13000</v>
      </c>
    </row>
    <row r="14" spans="1:9" ht="12.75">
      <c r="A14" s="151"/>
      <c r="B14" s="145"/>
      <c r="C14" s="145"/>
      <c r="D14" s="145"/>
      <c r="E14" s="145"/>
      <c r="F14" s="145"/>
      <c r="G14" s="145"/>
      <c r="H14" s="145"/>
      <c r="I14" s="136"/>
    </row>
    <row r="15" spans="1:9" ht="14.25" customHeight="1">
      <c r="A15" s="154" t="s">
        <v>58</v>
      </c>
      <c r="B15" s="155"/>
      <c r="C15" s="155"/>
      <c r="D15" s="155"/>
      <c r="E15" s="155"/>
      <c r="F15" s="155"/>
      <c r="G15" s="155"/>
      <c r="H15" s="155"/>
      <c r="I15" s="25"/>
    </row>
    <row r="16" spans="1:9" ht="12.75">
      <c r="A16" s="151" t="s">
        <v>223</v>
      </c>
      <c r="B16" s="145"/>
      <c r="C16" s="145"/>
      <c r="D16" s="145"/>
      <c r="E16" s="145"/>
      <c r="F16" s="145"/>
      <c r="G16" s="145"/>
      <c r="H16" s="145"/>
      <c r="I16" s="149">
        <v>52000</v>
      </c>
    </row>
    <row r="17" spans="1:9" ht="12.75">
      <c r="A17" s="151" t="s">
        <v>224</v>
      </c>
      <c r="B17" s="145"/>
      <c r="C17" s="145"/>
      <c r="D17" s="145"/>
      <c r="E17" s="145"/>
      <c r="F17" s="145"/>
      <c r="G17" s="145"/>
      <c r="H17" s="145"/>
      <c r="I17" s="149">
        <v>20788</v>
      </c>
    </row>
    <row r="18" spans="1:9" ht="12.75">
      <c r="A18" s="151" t="s">
        <v>225</v>
      </c>
      <c r="B18" s="145"/>
      <c r="C18" s="145"/>
      <c r="D18" s="145"/>
      <c r="E18" s="145"/>
      <c r="F18" s="145"/>
      <c r="G18" s="145"/>
      <c r="H18" s="145"/>
      <c r="I18" s="149">
        <v>80500</v>
      </c>
    </row>
    <row r="19" spans="1:9" ht="12.75">
      <c r="A19" s="151" t="s">
        <v>226</v>
      </c>
      <c r="B19" s="145"/>
      <c r="C19" s="145"/>
      <c r="D19" s="145"/>
      <c r="E19" s="145"/>
      <c r="F19" s="145"/>
      <c r="G19" s="145"/>
      <c r="H19" s="147"/>
      <c r="I19" s="149">
        <v>20000</v>
      </c>
    </row>
    <row r="20" spans="1:9" ht="12.75">
      <c r="A20" s="151" t="s">
        <v>83</v>
      </c>
      <c r="B20" s="145"/>
      <c r="C20" s="145"/>
      <c r="D20" s="145"/>
      <c r="E20" s="145"/>
      <c r="F20" s="145"/>
      <c r="G20" s="145"/>
      <c r="H20" s="145"/>
      <c r="I20" s="149">
        <v>60000</v>
      </c>
    </row>
    <row r="21" spans="1:9" ht="12.75">
      <c r="A21" s="151" t="s">
        <v>28</v>
      </c>
      <c r="B21" s="145"/>
      <c r="C21" s="145"/>
      <c r="D21" s="145"/>
      <c r="E21" s="145"/>
      <c r="F21" s="145"/>
      <c r="G21" s="145"/>
      <c r="H21" s="145"/>
      <c r="I21" s="149">
        <v>5000</v>
      </c>
    </row>
    <row r="22" spans="1:9" ht="12.75">
      <c r="A22" s="151" t="s">
        <v>104</v>
      </c>
      <c r="B22" s="145"/>
      <c r="C22" s="145"/>
      <c r="D22" s="145"/>
      <c r="E22" s="145"/>
      <c r="F22" s="145"/>
      <c r="G22" s="145"/>
      <c r="H22" s="145"/>
      <c r="I22" s="149">
        <v>62712</v>
      </c>
    </row>
    <row r="23" spans="1:9" ht="12.75">
      <c r="A23" s="151" t="s">
        <v>20</v>
      </c>
      <c r="B23" s="145"/>
      <c r="C23" s="145"/>
      <c r="D23" s="145"/>
      <c r="E23" s="145"/>
      <c r="F23" s="145"/>
      <c r="G23" s="145"/>
      <c r="H23" s="145"/>
      <c r="I23" s="149"/>
    </row>
    <row r="24" spans="1:9" ht="12.75">
      <c r="A24" s="151" t="s">
        <v>29</v>
      </c>
      <c r="B24" s="145"/>
      <c r="C24" s="145"/>
      <c r="D24" s="145"/>
      <c r="E24" s="145"/>
      <c r="F24" s="145"/>
      <c r="G24" s="145"/>
      <c r="H24" s="145"/>
      <c r="I24" s="149">
        <v>15000</v>
      </c>
    </row>
    <row r="25" spans="1:9" ht="12.75">
      <c r="A25" s="17" t="s">
        <v>5</v>
      </c>
      <c r="B25" s="18"/>
      <c r="C25" s="18"/>
      <c r="D25" s="18"/>
      <c r="E25" s="18"/>
      <c r="F25" s="18"/>
      <c r="G25" s="18"/>
      <c r="H25" s="24"/>
      <c r="I25" s="19">
        <f>I16+I17+I18+I19+I20+I21+I22+I24</f>
        <v>316000</v>
      </c>
    </row>
    <row r="26" spans="1:9" ht="12.75">
      <c r="A26" s="26"/>
      <c r="B26" s="27"/>
      <c r="C26" s="27"/>
      <c r="D26" s="27"/>
      <c r="E26" s="27"/>
      <c r="F26" s="27"/>
      <c r="G26" s="27"/>
      <c r="H26" s="27"/>
      <c r="I26" s="20"/>
    </row>
    <row r="27" spans="1:9" ht="12.75">
      <c r="A27" s="146" t="s">
        <v>76</v>
      </c>
      <c r="B27" s="150"/>
      <c r="C27" s="150"/>
      <c r="D27" s="150"/>
      <c r="E27" s="150"/>
      <c r="F27" s="150"/>
      <c r="G27" s="150"/>
      <c r="H27" s="150"/>
      <c r="I27" s="149"/>
    </row>
    <row r="28" spans="1:9" ht="12.75">
      <c r="A28" s="151" t="s">
        <v>34</v>
      </c>
      <c r="B28" s="145"/>
      <c r="C28" s="145"/>
      <c r="D28" s="145"/>
      <c r="E28" s="145"/>
      <c r="F28" s="145"/>
      <c r="G28" s="145"/>
      <c r="H28" s="145"/>
      <c r="I28" s="149">
        <v>20000</v>
      </c>
    </row>
    <row r="29" spans="1:9" ht="12.75">
      <c r="A29" s="189" t="s">
        <v>5</v>
      </c>
      <c r="B29" s="190"/>
      <c r="C29" s="190"/>
      <c r="D29" s="190"/>
      <c r="E29" s="190"/>
      <c r="F29" s="190"/>
      <c r="G29" s="190"/>
      <c r="H29" s="190"/>
      <c r="I29" s="19">
        <f>I28</f>
        <v>20000</v>
      </c>
    </row>
    <row r="30" spans="1:9" ht="12.75">
      <c r="A30" s="189"/>
      <c r="B30" s="190"/>
      <c r="C30" s="190"/>
      <c r="D30" s="190"/>
      <c r="E30" s="190"/>
      <c r="F30" s="190"/>
      <c r="G30" s="190"/>
      <c r="H30" s="190"/>
      <c r="I30" s="16"/>
    </row>
    <row r="31" spans="1:9" ht="12.75">
      <c r="A31" s="189" t="s">
        <v>106</v>
      </c>
      <c r="B31" s="190"/>
      <c r="C31" s="190"/>
      <c r="D31" s="190"/>
      <c r="E31" s="190"/>
      <c r="F31" s="190"/>
      <c r="G31" s="190"/>
      <c r="H31" s="190"/>
      <c r="I31" s="149"/>
    </row>
    <row r="32" spans="1:9" ht="12.75">
      <c r="A32" s="148" t="s">
        <v>107</v>
      </c>
      <c r="B32" s="150"/>
      <c r="C32" s="150"/>
      <c r="D32" s="150"/>
      <c r="E32" s="150"/>
      <c r="F32" s="150"/>
      <c r="G32" s="150"/>
      <c r="H32" s="150"/>
      <c r="I32" s="156">
        <v>4000</v>
      </c>
    </row>
    <row r="33" spans="1:9" ht="12.75">
      <c r="A33" s="146" t="s">
        <v>5</v>
      </c>
      <c r="B33" s="150"/>
      <c r="C33" s="150"/>
      <c r="D33" s="150"/>
      <c r="E33" s="150"/>
      <c r="F33" s="150"/>
      <c r="G33" s="150"/>
      <c r="H33" s="150"/>
      <c r="I33" s="19">
        <f>I32</f>
        <v>4000</v>
      </c>
    </row>
    <row r="34" spans="1:9" ht="12.75">
      <c r="A34" s="146"/>
      <c r="B34" s="150"/>
      <c r="C34" s="150"/>
      <c r="D34" s="150"/>
      <c r="E34" s="150"/>
      <c r="F34" s="150"/>
      <c r="G34" s="150"/>
      <c r="H34" s="150"/>
      <c r="I34" s="19"/>
    </row>
    <row r="35" spans="1:9" ht="12.75">
      <c r="A35" s="146" t="s">
        <v>59</v>
      </c>
      <c r="B35" s="150"/>
      <c r="C35" s="150"/>
      <c r="D35" s="150"/>
      <c r="E35" s="150"/>
      <c r="F35" s="150"/>
      <c r="G35" s="150"/>
      <c r="H35" s="150"/>
      <c r="I35" s="156"/>
    </row>
    <row r="36" spans="1:9" ht="12.75">
      <c r="A36" s="151" t="s">
        <v>30</v>
      </c>
      <c r="B36" s="145"/>
      <c r="C36" s="145"/>
      <c r="D36" s="145"/>
      <c r="E36" s="145"/>
      <c r="F36" s="145"/>
      <c r="G36" s="145"/>
      <c r="H36" s="145"/>
      <c r="I36" s="149">
        <v>5000</v>
      </c>
    </row>
    <row r="37" spans="1:9" ht="12.75">
      <c r="A37" s="151" t="s">
        <v>31</v>
      </c>
      <c r="B37" s="145"/>
      <c r="C37" s="145"/>
      <c r="D37" s="145"/>
      <c r="E37" s="145"/>
      <c r="F37" s="145"/>
      <c r="G37" s="145"/>
      <c r="H37" s="145"/>
      <c r="I37" s="149">
        <v>18000</v>
      </c>
    </row>
    <row r="38" spans="1:9" ht="12.75">
      <c r="A38" s="158" t="s">
        <v>40</v>
      </c>
      <c r="B38" s="159"/>
      <c r="C38" s="159"/>
      <c r="D38" s="159"/>
      <c r="E38" s="159"/>
      <c r="F38" s="159"/>
      <c r="G38" s="159"/>
      <c r="H38" s="159"/>
      <c r="I38" s="149">
        <v>7000</v>
      </c>
    </row>
    <row r="39" spans="1:9" ht="12.75">
      <c r="A39" s="158" t="s">
        <v>212</v>
      </c>
      <c r="B39" s="159"/>
      <c r="C39" s="159"/>
      <c r="D39" s="159"/>
      <c r="E39" s="159"/>
      <c r="F39" s="159"/>
      <c r="G39" s="159"/>
      <c r="H39" s="159"/>
      <c r="I39" s="149">
        <v>6700</v>
      </c>
    </row>
    <row r="40" spans="1:9" ht="12.75">
      <c r="A40" s="17" t="s">
        <v>5</v>
      </c>
      <c r="B40" s="18"/>
      <c r="C40" s="18"/>
      <c r="D40" s="18"/>
      <c r="E40" s="18"/>
      <c r="F40" s="18"/>
      <c r="G40" s="18"/>
      <c r="H40" s="18"/>
      <c r="I40" s="19">
        <f>SUM(I36:I39)</f>
        <v>36700</v>
      </c>
    </row>
    <row r="41" spans="1:9" ht="12.75">
      <c r="A41" s="17"/>
      <c r="B41" s="18"/>
      <c r="C41" s="18"/>
      <c r="D41" s="18"/>
      <c r="E41" s="18"/>
      <c r="F41" s="18"/>
      <c r="G41" s="18"/>
      <c r="H41" s="18"/>
      <c r="I41" s="19"/>
    </row>
    <row r="42" spans="1:9" ht="12.75">
      <c r="A42" s="146" t="s">
        <v>92</v>
      </c>
      <c r="B42" s="150"/>
      <c r="C42" s="150"/>
      <c r="D42" s="150"/>
      <c r="E42" s="150"/>
      <c r="F42" s="150"/>
      <c r="G42" s="150"/>
      <c r="H42" s="150"/>
      <c r="I42" s="25"/>
    </row>
    <row r="43" spans="1:9" ht="12.75">
      <c r="A43" s="151" t="s">
        <v>112</v>
      </c>
      <c r="B43" s="145"/>
      <c r="C43" s="145"/>
      <c r="D43" s="145"/>
      <c r="E43" s="145"/>
      <c r="F43" s="145"/>
      <c r="G43" s="145"/>
      <c r="H43" s="145"/>
      <c r="I43" s="19">
        <v>9420</v>
      </c>
    </row>
    <row r="44" spans="1:9" ht="12.75">
      <c r="A44" s="151"/>
      <c r="B44" s="145"/>
      <c r="C44" s="145"/>
      <c r="D44" s="145"/>
      <c r="E44" s="145"/>
      <c r="F44" s="145"/>
      <c r="G44" s="145"/>
      <c r="H44" s="145"/>
      <c r="I44" s="19"/>
    </row>
    <row r="45" spans="1:9" ht="12.75">
      <c r="A45" s="146" t="s">
        <v>139</v>
      </c>
      <c r="B45" s="150"/>
      <c r="C45" s="150"/>
      <c r="D45" s="150"/>
      <c r="E45" s="150"/>
      <c r="F45" s="145"/>
      <c r="G45" s="145"/>
      <c r="H45" s="145"/>
      <c r="I45" s="19"/>
    </row>
    <row r="46" spans="1:9" ht="12.75">
      <c r="A46" s="151" t="s">
        <v>178</v>
      </c>
      <c r="B46" s="145"/>
      <c r="C46" s="145"/>
      <c r="D46" s="145"/>
      <c r="E46" s="145"/>
      <c r="F46" s="145"/>
      <c r="G46" s="145"/>
      <c r="H46" s="145"/>
      <c r="I46" s="160">
        <v>4380</v>
      </c>
    </row>
    <row r="47" spans="1:9" ht="12.75">
      <c r="A47" s="151" t="s">
        <v>179</v>
      </c>
      <c r="B47" s="145"/>
      <c r="C47" s="145"/>
      <c r="D47" s="145"/>
      <c r="E47" s="145"/>
      <c r="F47" s="145"/>
      <c r="G47" s="145"/>
      <c r="H47" s="145"/>
      <c r="I47" s="156"/>
    </row>
    <row r="48" spans="1:14" ht="12.75">
      <c r="A48" s="148" t="s">
        <v>102</v>
      </c>
      <c r="B48" s="162"/>
      <c r="C48" s="162"/>
      <c r="D48" s="162"/>
      <c r="E48" s="162"/>
      <c r="F48" s="162"/>
      <c r="G48" s="162"/>
      <c r="H48" s="162"/>
      <c r="I48" s="19"/>
      <c r="N48" s="37"/>
    </row>
    <row r="49" spans="1:9" ht="12.75">
      <c r="A49" s="148" t="s">
        <v>136</v>
      </c>
      <c r="B49" s="162"/>
      <c r="C49" s="162"/>
      <c r="D49" s="162"/>
      <c r="E49" s="163" t="s">
        <v>180</v>
      </c>
      <c r="F49" s="150"/>
      <c r="G49" s="164"/>
      <c r="H49" s="145"/>
      <c r="I49" s="19"/>
    </row>
    <row r="50" spans="1:9" ht="12.75">
      <c r="A50" s="148" t="s">
        <v>137</v>
      </c>
      <c r="B50" s="162"/>
      <c r="C50" s="162"/>
      <c r="D50" s="162"/>
      <c r="E50" s="163" t="s">
        <v>181</v>
      </c>
      <c r="F50" s="150"/>
      <c r="G50" s="162"/>
      <c r="H50" s="162"/>
      <c r="I50" s="19"/>
    </row>
    <row r="51" spans="1:9" ht="12.75">
      <c r="A51" s="151" t="s">
        <v>165</v>
      </c>
      <c r="B51" s="145"/>
      <c r="C51" s="145"/>
      <c r="D51" s="145"/>
      <c r="E51" s="145"/>
      <c r="F51" s="145"/>
      <c r="G51" s="145"/>
      <c r="H51" s="145"/>
      <c r="I51" s="19">
        <v>12408</v>
      </c>
    </row>
    <row r="52" spans="1:9" ht="12.75">
      <c r="A52" s="148" t="s">
        <v>167</v>
      </c>
      <c r="B52" s="145"/>
      <c r="C52" s="145"/>
      <c r="D52" s="145"/>
      <c r="E52" s="145"/>
      <c r="F52" s="145"/>
      <c r="G52" s="145"/>
      <c r="H52" s="145"/>
      <c r="I52" s="20"/>
    </row>
    <row r="53" spans="1:9" ht="12.75">
      <c r="A53" s="148" t="s">
        <v>136</v>
      </c>
      <c r="B53" s="162"/>
      <c r="C53" s="162"/>
      <c r="D53" s="162"/>
      <c r="E53" s="163" t="s">
        <v>168</v>
      </c>
      <c r="F53" s="150" t="s">
        <v>103</v>
      </c>
      <c r="G53" s="164"/>
      <c r="H53" s="145"/>
      <c r="I53" s="20"/>
    </row>
    <row r="54" spans="1:9" ht="12.75">
      <c r="A54" s="148" t="s">
        <v>137</v>
      </c>
      <c r="B54" s="162"/>
      <c r="C54" s="162"/>
      <c r="D54" s="162"/>
      <c r="E54" s="163" t="s">
        <v>169</v>
      </c>
      <c r="F54" s="150" t="s">
        <v>103</v>
      </c>
      <c r="G54" s="162"/>
      <c r="H54" s="162"/>
      <c r="I54" s="19"/>
    </row>
    <row r="55" spans="1:9" ht="12.75">
      <c r="A55" s="151" t="s">
        <v>170</v>
      </c>
      <c r="B55" s="145"/>
      <c r="C55" s="145"/>
      <c r="D55" s="145"/>
      <c r="E55" s="145"/>
      <c r="F55" s="145"/>
      <c r="G55" s="145"/>
      <c r="H55" s="145"/>
      <c r="I55" s="20">
        <v>5052</v>
      </c>
    </row>
    <row r="56" spans="1:9" ht="12.75">
      <c r="A56" s="148" t="s">
        <v>137</v>
      </c>
      <c r="B56" s="162"/>
      <c r="C56" s="162"/>
      <c r="D56" s="162"/>
      <c r="E56" s="163" t="s">
        <v>177</v>
      </c>
      <c r="F56" s="150"/>
      <c r="G56" s="145"/>
      <c r="H56" s="145"/>
      <c r="I56" s="20"/>
    </row>
    <row r="57" spans="1:9" ht="12.75">
      <c r="A57" s="151" t="s">
        <v>171</v>
      </c>
      <c r="B57" s="145"/>
      <c r="C57" s="145"/>
      <c r="D57" s="145"/>
      <c r="E57" s="145"/>
      <c r="F57" s="145"/>
      <c r="G57" s="145"/>
      <c r="H57" s="145"/>
      <c r="I57" s="20">
        <v>5592</v>
      </c>
    </row>
    <row r="58" spans="1:9" ht="12.75">
      <c r="A58" s="148" t="s">
        <v>137</v>
      </c>
      <c r="B58" s="162"/>
      <c r="C58" s="162"/>
      <c r="D58" s="162"/>
      <c r="E58" s="163" t="s">
        <v>176</v>
      </c>
      <c r="F58" s="150"/>
      <c r="G58" s="145"/>
      <c r="H58" s="145"/>
      <c r="I58" s="20"/>
    </row>
    <row r="59" spans="1:9" ht="12.75">
      <c r="A59" s="151" t="s">
        <v>172</v>
      </c>
      <c r="B59" s="145"/>
      <c r="C59" s="145"/>
      <c r="D59" s="145"/>
      <c r="E59" s="145"/>
      <c r="F59" s="145"/>
      <c r="G59" s="145"/>
      <c r="H59" s="145"/>
      <c r="I59" s="20">
        <v>12060</v>
      </c>
    </row>
    <row r="60" spans="1:9" ht="12.75">
      <c r="A60" s="148" t="s">
        <v>137</v>
      </c>
      <c r="B60" s="145"/>
      <c r="C60" s="145"/>
      <c r="D60" s="145"/>
      <c r="E60" s="145" t="s">
        <v>173</v>
      </c>
      <c r="F60" s="145"/>
      <c r="G60" s="145"/>
      <c r="H60" s="145"/>
      <c r="I60" s="20"/>
    </row>
    <row r="61" spans="1:9" ht="12.75">
      <c r="A61" s="151" t="s">
        <v>174</v>
      </c>
      <c r="B61" s="145"/>
      <c r="C61" s="145"/>
      <c r="D61" s="145"/>
      <c r="E61" s="145"/>
      <c r="F61" s="145"/>
      <c r="G61" s="145"/>
      <c r="H61" s="145"/>
      <c r="I61" s="20">
        <v>13296</v>
      </c>
    </row>
    <row r="62" spans="1:9" ht="12.75">
      <c r="A62" s="148" t="s">
        <v>137</v>
      </c>
      <c r="B62" s="145"/>
      <c r="C62" s="145"/>
      <c r="D62" s="145"/>
      <c r="E62" s="145" t="s">
        <v>175</v>
      </c>
      <c r="F62" s="145"/>
      <c r="G62" s="145"/>
      <c r="H62" s="145"/>
      <c r="I62" s="20"/>
    </row>
    <row r="63" spans="1:9" ht="12.75">
      <c r="A63" s="148" t="s">
        <v>201</v>
      </c>
      <c r="B63" s="145"/>
      <c r="C63" s="145"/>
      <c r="D63" s="145"/>
      <c r="E63" s="145"/>
      <c r="F63" s="145"/>
      <c r="G63" s="145"/>
      <c r="H63" s="145"/>
      <c r="I63" s="20">
        <v>3864</v>
      </c>
    </row>
    <row r="64" spans="1:9" ht="12.75">
      <c r="A64" s="148" t="s">
        <v>201</v>
      </c>
      <c r="B64" s="145"/>
      <c r="C64" s="145"/>
      <c r="D64" s="145"/>
      <c r="E64" s="145"/>
      <c r="F64" s="145"/>
      <c r="G64" s="145"/>
      <c r="H64" s="145"/>
      <c r="I64" s="20">
        <v>3864</v>
      </c>
    </row>
    <row r="65" spans="1:9" ht="12.75">
      <c r="A65" s="148" t="s">
        <v>202</v>
      </c>
      <c r="B65" s="145"/>
      <c r="C65" s="145"/>
      <c r="D65" s="145"/>
      <c r="E65" s="145"/>
      <c r="F65" s="145"/>
      <c r="G65" s="145"/>
      <c r="H65" s="145"/>
      <c r="I65" s="20">
        <v>4752</v>
      </c>
    </row>
    <row r="66" spans="1:9" ht="12.75">
      <c r="A66" s="148" t="s">
        <v>210</v>
      </c>
      <c r="B66" s="145"/>
      <c r="C66" s="145"/>
      <c r="D66" s="145"/>
      <c r="E66" s="145"/>
      <c r="F66" s="145"/>
      <c r="G66" s="145"/>
      <c r="H66" s="145"/>
      <c r="I66" s="20">
        <v>4128</v>
      </c>
    </row>
    <row r="67" spans="1:9" ht="12.75">
      <c r="A67" s="148" t="s">
        <v>211</v>
      </c>
      <c r="B67" s="145"/>
      <c r="C67" s="145"/>
      <c r="D67" s="145"/>
      <c r="E67" s="145"/>
      <c r="F67" s="145"/>
      <c r="G67" s="145"/>
      <c r="H67" s="145"/>
      <c r="I67" s="20">
        <v>9456</v>
      </c>
    </row>
    <row r="68" spans="1:9" ht="12.75">
      <c r="A68" s="146" t="s">
        <v>75</v>
      </c>
      <c r="B68" s="150"/>
      <c r="C68" s="150"/>
      <c r="D68" s="150"/>
      <c r="E68" s="150"/>
      <c r="F68" s="150"/>
      <c r="G68" s="150"/>
      <c r="H68" s="150"/>
      <c r="I68" s="149"/>
    </row>
    <row r="69" spans="1:9" ht="12.75">
      <c r="A69" s="158" t="s">
        <v>38</v>
      </c>
      <c r="B69" s="159"/>
      <c r="C69" s="159"/>
      <c r="D69" s="159"/>
      <c r="E69" s="159"/>
      <c r="F69" s="159"/>
      <c r="G69" s="159"/>
      <c r="H69" s="159"/>
      <c r="I69" s="165">
        <v>107100</v>
      </c>
    </row>
    <row r="70" spans="1:9" ht="12.75">
      <c r="A70" s="158" t="s">
        <v>182</v>
      </c>
      <c r="B70" s="159"/>
      <c r="C70" s="159"/>
      <c r="D70" s="159"/>
      <c r="E70" s="159"/>
      <c r="F70" s="159"/>
      <c r="G70" s="159"/>
      <c r="H70" s="159"/>
      <c r="I70" s="165">
        <v>7200</v>
      </c>
    </row>
    <row r="71" spans="1:9" ht="12.75">
      <c r="A71" s="158" t="s">
        <v>183</v>
      </c>
      <c r="B71" s="159"/>
      <c r="C71" s="159"/>
      <c r="D71" s="159"/>
      <c r="E71" s="159"/>
      <c r="F71" s="159"/>
      <c r="G71" s="159"/>
      <c r="H71" s="159"/>
      <c r="I71" s="165">
        <v>3348</v>
      </c>
    </row>
    <row r="72" spans="1:9" ht="12.75">
      <c r="A72" s="151"/>
      <c r="B72" s="145"/>
      <c r="C72" s="145"/>
      <c r="D72" s="145"/>
      <c r="E72" s="145"/>
      <c r="F72" s="145"/>
      <c r="G72" s="145"/>
      <c r="H72" s="145"/>
      <c r="I72" s="166"/>
    </row>
    <row r="73" spans="1:9" ht="12.75">
      <c r="A73" s="154" t="s">
        <v>74</v>
      </c>
      <c r="B73" s="155"/>
      <c r="C73" s="155"/>
      <c r="D73" s="155"/>
      <c r="E73" s="155"/>
      <c r="F73" s="155"/>
      <c r="G73" s="155"/>
      <c r="H73" s="155"/>
      <c r="I73" s="167">
        <v>242508</v>
      </c>
    </row>
    <row r="74" spans="1:12" ht="12.75">
      <c r="A74" s="151" t="s">
        <v>209</v>
      </c>
      <c r="B74" s="145"/>
      <c r="C74" s="145"/>
      <c r="D74" s="145"/>
      <c r="E74" s="145"/>
      <c r="F74" s="145"/>
      <c r="G74" s="145"/>
      <c r="H74" s="145"/>
      <c r="I74" s="168"/>
      <c r="K74" s="36"/>
      <c r="L74" s="36"/>
    </row>
    <row r="75" spans="1:9" ht="12.75">
      <c r="A75" s="161" t="s">
        <v>102</v>
      </c>
      <c r="B75" s="21"/>
      <c r="C75" s="21"/>
      <c r="D75" s="21"/>
      <c r="E75" s="21"/>
      <c r="F75" s="21"/>
      <c r="G75" s="21"/>
      <c r="H75" s="21"/>
      <c r="I75" s="52"/>
    </row>
    <row r="76" spans="1:9" ht="12.75">
      <c r="A76" s="148" t="s">
        <v>136</v>
      </c>
      <c r="B76" s="162"/>
      <c r="C76" s="162"/>
      <c r="D76" s="162"/>
      <c r="E76" s="163">
        <v>199032</v>
      </c>
      <c r="F76" s="150" t="s">
        <v>103</v>
      </c>
      <c r="G76" s="164"/>
      <c r="H76" s="145"/>
      <c r="I76" s="165">
        <v>199032</v>
      </c>
    </row>
    <row r="77" spans="1:9" ht="12.75">
      <c r="A77" s="148" t="s">
        <v>138</v>
      </c>
      <c r="B77" s="162"/>
      <c r="C77" s="162"/>
      <c r="D77" s="162"/>
      <c r="E77" s="163">
        <v>38376</v>
      </c>
      <c r="F77" s="150" t="s">
        <v>103</v>
      </c>
      <c r="G77" s="162"/>
      <c r="H77" s="162"/>
      <c r="I77" s="169">
        <v>38376</v>
      </c>
    </row>
  </sheetData>
  <sheetProtection/>
  <printOptions/>
  <pageMargins left="0.7086614173228347" right="0.3937007874015748" top="0.7874015748031497" bottom="0.787401574803149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6">
      <selection activeCell="A1" sqref="A1:D61"/>
    </sheetView>
  </sheetViews>
  <sheetFormatPr defaultColWidth="9.125" defaultRowHeight="12.75"/>
  <cols>
    <col min="1" max="2" width="9.125" style="28" customWidth="1"/>
    <col min="3" max="3" width="57.50390625" style="28" customWidth="1"/>
    <col min="4" max="4" width="14.50390625" style="28" customWidth="1"/>
    <col min="5" max="16384" width="9.125" style="28" customWidth="1"/>
  </cols>
  <sheetData>
    <row r="1" spans="1:7" ht="15">
      <c r="A1" s="200" t="s">
        <v>200</v>
      </c>
      <c r="B1" s="201"/>
      <c r="C1" s="201"/>
      <c r="D1" s="202"/>
      <c r="E1" s="6"/>
      <c r="F1" s="6"/>
      <c r="G1" s="6"/>
    </row>
    <row r="2" spans="1:7" ht="12" customHeight="1">
      <c r="A2" s="203"/>
      <c r="B2" s="201"/>
      <c r="C2" s="201"/>
      <c r="D2" s="202"/>
      <c r="E2" s="6"/>
      <c r="F2" s="6"/>
      <c r="G2" s="6"/>
    </row>
    <row r="3" spans="1:7" ht="12.75" customHeight="1">
      <c r="A3" s="146" t="s">
        <v>204</v>
      </c>
      <c r="B3" s="204"/>
      <c r="C3" s="204"/>
      <c r="D3" s="205"/>
      <c r="E3" s="6"/>
      <c r="F3" s="6"/>
      <c r="G3" s="6"/>
    </row>
    <row r="4" spans="1:7" ht="13.5" customHeight="1">
      <c r="A4" s="161" t="s">
        <v>221</v>
      </c>
      <c r="B4" s="201"/>
      <c r="C4" s="201"/>
      <c r="D4" s="149">
        <v>2500</v>
      </c>
      <c r="E4" s="6"/>
      <c r="F4" s="6"/>
      <c r="G4" s="6"/>
    </row>
    <row r="5" spans="1:7" ht="13.5" customHeight="1">
      <c r="A5" s="161" t="s">
        <v>222</v>
      </c>
      <c r="B5" s="201"/>
      <c r="C5" s="201"/>
      <c r="D5" s="149">
        <v>2000</v>
      </c>
      <c r="E5" s="6"/>
      <c r="F5" s="6"/>
      <c r="G5" s="6"/>
    </row>
    <row r="6" spans="1:7" ht="13.5" customHeight="1">
      <c r="A6" s="29" t="s">
        <v>5</v>
      </c>
      <c r="B6" s="201"/>
      <c r="C6" s="201"/>
      <c r="D6" s="165">
        <f>SUM(D4:D5)</f>
        <v>4500</v>
      </c>
      <c r="E6" s="6"/>
      <c r="F6" s="6"/>
      <c r="G6" s="6"/>
    </row>
    <row r="7" spans="1:7" ht="13.5" customHeight="1">
      <c r="A7" s="203"/>
      <c r="B7" s="201"/>
      <c r="C7" s="201"/>
      <c r="D7" s="202"/>
      <c r="E7" s="6"/>
      <c r="F7" s="6"/>
      <c r="G7" s="6"/>
    </row>
    <row r="8" spans="1:7" ht="12.75">
      <c r="A8" s="29" t="s">
        <v>95</v>
      </c>
      <c r="B8" s="30"/>
      <c r="C8" s="30"/>
      <c r="D8" s="206"/>
      <c r="E8" s="6"/>
      <c r="F8" s="6"/>
      <c r="G8" s="6"/>
    </row>
    <row r="9" spans="1:7" ht="12.75">
      <c r="A9" s="151" t="s">
        <v>220</v>
      </c>
      <c r="B9" s="145"/>
      <c r="C9" s="145"/>
      <c r="D9" s="156">
        <v>3500</v>
      </c>
      <c r="E9" s="6"/>
      <c r="F9" s="6"/>
      <c r="G9" s="6"/>
    </row>
    <row r="10" spans="1:7" ht="12.75">
      <c r="A10" s="152" t="s">
        <v>193</v>
      </c>
      <c r="B10" s="153"/>
      <c r="C10" s="153"/>
      <c r="D10" s="149">
        <v>20000</v>
      </c>
      <c r="E10" s="6"/>
      <c r="F10" s="6"/>
      <c r="G10" s="6"/>
    </row>
    <row r="11" spans="1:4" ht="12.75">
      <c r="A11" s="22" t="s">
        <v>5</v>
      </c>
      <c r="B11" s="23"/>
      <c r="C11" s="23"/>
      <c r="D11" s="165">
        <f>SUM(D9:D10)</f>
        <v>23500</v>
      </c>
    </row>
    <row r="12" spans="1:4" ht="12.75">
      <c r="A12" s="22"/>
      <c r="B12" s="23"/>
      <c r="C12" s="23"/>
      <c r="D12" s="207"/>
    </row>
    <row r="13" spans="1:4" ht="12.75">
      <c r="A13" s="22" t="s">
        <v>196</v>
      </c>
      <c r="B13" s="23"/>
      <c r="C13" s="23"/>
      <c r="D13" s="208"/>
    </row>
    <row r="14" spans="1:4" ht="12.75">
      <c r="A14" s="158" t="s">
        <v>32</v>
      </c>
      <c r="B14" s="159"/>
      <c r="C14" s="159"/>
      <c r="D14" s="149">
        <v>8000</v>
      </c>
    </row>
    <row r="15" spans="1:4" ht="12.75">
      <c r="A15" s="158" t="s">
        <v>219</v>
      </c>
      <c r="B15" s="159"/>
      <c r="C15" s="159"/>
      <c r="D15" s="149">
        <v>3000</v>
      </c>
    </row>
    <row r="16" spans="1:4" ht="12.75">
      <c r="A16" s="17" t="s">
        <v>5</v>
      </c>
      <c r="B16" s="18"/>
      <c r="C16" s="18"/>
      <c r="D16" s="19">
        <f>SUM(D14:D15)</f>
        <v>11000</v>
      </c>
    </row>
    <row r="17" spans="1:4" ht="12.75">
      <c r="A17" s="152"/>
      <c r="B17" s="153"/>
      <c r="C17" s="153"/>
      <c r="D17" s="149"/>
    </row>
    <row r="18" spans="1:4" ht="12.75">
      <c r="A18" s="22" t="s">
        <v>78</v>
      </c>
      <c r="B18" s="23"/>
      <c r="C18" s="23"/>
      <c r="D18" s="149"/>
    </row>
    <row r="19" spans="1:4" ht="12.75">
      <c r="A19" s="151" t="s">
        <v>33</v>
      </c>
      <c r="B19" s="145"/>
      <c r="C19" s="145"/>
      <c r="D19" s="149">
        <v>4000</v>
      </c>
    </row>
    <row r="20" spans="1:4" ht="12.75" customHeight="1">
      <c r="A20" s="152" t="s">
        <v>215</v>
      </c>
      <c r="B20" s="153"/>
      <c r="C20" s="153"/>
      <c r="D20" s="149">
        <v>9000</v>
      </c>
    </row>
    <row r="21" spans="1:4" ht="12.75" customHeight="1">
      <c r="A21" s="209" t="s">
        <v>214</v>
      </c>
      <c r="B21" s="210"/>
      <c r="C21" s="210"/>
      <c r="D21" s="149">
        <v>28500</v>
      </c>
    </row>
    <row r="22" spans="1:4" ht="12.75" customHeight="1">
      <c r="A22" s="209" t="s">
        <v>216</v>
      </c>
      <c r="B22" s="210"/>
      <c r="C22" s="210"/>
      <c r="D22" s="149">
        <v>42250</v>
      </c>
    </row>
    <row r="23" spans="1:4" ht="12.75" customHeight="1">
      <c r="A23" s="209" t="s">
        <v>207</v>
      </c>
      <c r="B23" s="210"/>
      <c r="C23" s="210"/>
      <c r="D23" s="149">
        <v>70000</v>
      </c>
    </row>
    <row r="24" spans="1:4" ht="12.75" customHeight="1">
      <c r="A24" s="152" t="s">
        <v>217</v>
      </c>
      <c r="B24" s="153"/>
      <c r="C24" s="153"/>
      <c r="D24" s="149">
        <v>70000</v>
      </c>
    </row>
    <row r="25" spans="1:4" ht="12.75" customHeight="1">
      <c r="A25" s="152" t="s">
        <v>218</v>
      </c>
      <c r="B25" s="153"/>
      <c r="C25" s="153"/>
      <c r="D25" s="149">
        <v>25000</v>
      </c>
    </row>
    <row r="26" spans="1:4" ht="12.75">
      <c r="A26" s="211" t="s">
        <v>5</v>
      </c>
      <c r="B26" s="170"/>
      <c r="C26" s="170"/>
      <c r="D26" s="19">
        <f>SUM(D19:D25)</f>
        <v>248750</v>
      </c>
    </row>
    <row r="27" spans="1:4" ht="12.75">
      <c r="A27" s="211"/>
      <c r="B27" s="170"/>
      <c r="C27" s="170"/>
      <c r="D27" s="212"/>
    </row>
    <row r="28" spans="1:4" ht="12.75">
      <c r="A28" s="22" t="s">
        <v>79</v>
      </c>
      <c r="B28" s="23"/>
      <c r="C28" s="23"/>
      <c r="D28" s="208"/>
    </row>
    <row r="29" spans="1:4" ht="12.75">
      <c r="A29" s="152" t="s">
        <v>34</v>
      </c>
      <c r="B29" s="153"/>
      <c r="C29" s="153"/>
      <c r="D29" s="149">
        <v>15000</v>
      </c>
    </row>
    <row r="30" spans="1:4" ht="12.75">
      <c r="A30" s="22" t="s">
        <v>5</v>
      </c>
      <c r="B30" s="153"/>
      <c r="C30" s="153"/>
      <c r="D30" s="165">
        <v>15000</v>
      </c>
    </row>
    <row r="31" spans="1:4" ht="12.75">
      <c r="A31" s="211"/>
      <c r="B31" s="170"/>
      <c r="C31" s="170"/>
      <c r="D31" s="20"/>
    </row>
    <row r="32" spans="1:4" ht="12.75">
      <c r="A32" s="22" t="s">
        <v>85</v>
      </c>
      <c r="B32" s="23"/>
      <c r="C32" s="23"/>
      <c r="D32" s="208"/>
    </row>
    <row r="33" spans="1:4" ht="12.75">
      <c r="A33" s="152" t="s">
        <v>30</v>
      </c>
      <c r="B33" s="153"/>
      <c r="C33" s="153"/>
      <c r="D33" s="149">
        <v>5000</v>
      </c>
    </row>
    <row r="34" spans="1:4" ht="12.75">
      <c r="A34" s="152" t="s">
        <v>31</v>
      </c>
      <c r="B34" s="153"/>
      <c r="C34" s="153"/>
      <c r="D34" s="149">
        <v>7500</v>
      </c>
    </row>
    <row r="35" spans="1:4" ht="12.75">
      <c r="A35" s="22" t="s">
        <v>5</v>
      </c>
      <c r="B35" s="23"/>
      <c r="C35" s="23"/>
      <c r="D35" s="19">
        <f>SUM(D33:D34)</f>
        <v>12500</v>
      </c>
    </row>
    <row r="36" spans="1:4" ht="12.75">
      <c r="A36" s="22"/>
      <c r="B36" s="23"/>
      <c r="C36" s="23"/>
      <c r="D36" s="213"/>
    </row>
    <row r="37" spans="1:4" ht="12.75">
      <c r="A37" s="146" t="s">
        <v>105</v>
      </c>
      <c r="B37" s="150"/>
      <c r="C37" s="150"/>
      <c r="D37" s="149"/>
    </row>
    <row r="38" spans="1:4" ht="12.75">
      <c r="A38" s="148" t="s">
        <v>108</v>
      </c>
      <c r="B38" s="162"/>
      <c r="C38" s="162"/>
      <c r="D38" s="149">
        <v>3000</v>
      </c>
    </row>
    <row r="39" spans="1:4" ht="12.75">
      <c r="A39" s="146" t="s">
        <v>5</v>
      </c>
      <c r="B39" s="162"/>
      <c r="C39" s="162"/>
      <c r="D39" s="165">
        <v>3000</v>
      </c>
    </row>
    <row r="40" spans="1:4" ht="12.75">
      <c r="A40" s="146"/>
      <c r="B40" s="150"/>
      <c r="C40" s="150"/>
      <c r="D40" s="171"/>
    </row>
    <row r="41" spans="1:4" ht="12.75">
      <c r="A41" s="146" t="s">
        <v>80</v>
      </c>
      <c r="B41" s="150"/>
      <c r="C41" s="150"/>
      <c r="D41" s="172"/>
    </row>
    <row r="42" spans="1:4" ht="12.75">
      <c r="A42" s="148" t="s">
        <v>157</v>
      </c>
      <c r="B42" s="150"/>
      <c r="C42" s="150"/>
      <c r="D42" s="173">
        <v>4380</v>
      </c>
    </row>
    <row r="43" spans="1:4" ht="12.75">
      <c r="A43" s="148" t="s">
        <v>159</v>
      </c>
      <c r="B43" s="150"/>
      <c r="C43" s="150"/>
      <c r="D43" s="174"/>
    </row>
    <row r="44" spans="1:4" ht="12.75">
      <c r="A44" s="148" t="s">
        <v>160</v>
      </c>
      <c r="B44" s="150"/>
      <c r="C44" s="150"/>
      <c r="D44" s="174"/>
    </row>
    <row r="45" spans="1:4" ht="12.75">
      <c r="A45" s="148" t="s">
        <v>185</v>
      </c>
      <c r="B45" s="150"/>
      <c r="C45" s="150"/>
      <c r="D45" s="174"/>
    </row>
    <row r="46" spans="1:4" ht="12.75">
      <c r="A46" s="148" t="s">
        <v>158</v>
      </c>
      <c r="B46" s="162"/>
      <c r="C46" s="162"/>
      <c r="D46" s="173">
        <v>12408</v>
      </c>
    </row>
    <row r="47" spans="1:4" ht="12.75">
      <c r="A47" s="148" t="s">
        <v>161</v>
      </c>
      <c r="B47" s="162"/>
      <c r="C47" s="162"/>
      <c r="D47" s="174"/>
    </row>
    <row r="48" spans="1:4" ht="12.75">
      <c r="A48" s="148" t="s">
        <v>166</v>
      </c>
      <c r="B48" s="150"/>
      <c r="C48" s="150"/>
      <c r="D48" s="174"/>
    </row>
    <row r="49" spans="1:4" ht="12.75">
      <c r="A49" s="148" t="s">
        <v>184</v>
      </c>
      <c r="B49" s="150"/>
      <c r="C49" s="150"/>
      <c r="D49" s="174"/>
    </row>
    <row r="50" spans="1:4" ht="12.75">
      <c r="A50" s="146"/>
      <c r="B50" s="150"/>
      <c r="C50" s="150"/>
      <c r="D50" s="174"/>
    </row>
    <row r="51" spans="1:4" ht="12.75">
      <c r="A51" s="146" t="s">
        <v>142</v>
      </c>
      <c r="B51" s="150"/>
      <c r="C51" s="150"/>
      <c r="D51" s="25"/>
    </row>
    <row r="52" spans="1:4" ht="12.75">
      <c r="A52" s="151" t="s">
        <v>140</v>
      </c>
      <c r="B52" s="145"/>
      <c r="C52" s="145"/>
      <c r="D52" s="165">
        <v>69060</v>
      </c>
    </row>
    <row r="53" spans="1:4" ht="12.75">
      <c r="A53" s="151" t="s">
        <v>102</v>
      </c>
      <c r="B53" s="145"/>
      <c r="C53" s="145"/>
      <c r="D53" s="149"/>
    </row>
    <row r="54" spans="1:4" ht="12.75">
      <c r="A54" s="148" t="s">
        <v>186</v>
      </c>
      <c r="B54" s="162"/>
      <c r="C54" s="175"/>
      <c r="D54" s="156"/>
    </row>
    <row r="55" spans="1:4" ht="12.75">
      <c r="A55" s="148" t="s">
        <v>187</v>
      </c>
      <c r="B55" s="162"/>
      <c r="C55" s="150"/>
      <c r="D55" s="174"/>
    </row>
    <row r="56" spans="1:4" ht="12.75">
      <c r="A56" s="146"/>
      <c r="B56" s="150"/>
      <c r="C56" s="150"/>
      <c r="D56" s="174"/>
    </row>
    <row r="57" spans="1:4" ht="12.75">
      <c r="A57" s="146" t="s">
        <v>143</v>
      </c>
      <c r="B57" s="150"/>
      <c r="C57" s="150"/>
      <c r="D57" s="165">
        <v>46848</v>
      </c>
    </row>
    <row r="58" spans="1:4" ht="12.75">
      <c r="A58" s="148" t="s">
        <v>141</v>
      </c>
      <c r="B58" s="176"/>
      <c r="C58" s="176"/>
      <c r="D58" s="174"/>
    </row>
    <row r="59" spans="1:4" ht="12.75">
      <c r="A59" s="151" t="s">
        <v>102</v>
      </c>
      <c r="B59" s="145"/>
      <c r="C59" s="145"/>
      <c r="D59" s="25"/>
    </row>
    <row r="60" spans="1:4" ht="12.75">
      <c r="A60" s="148" t="s">
        <v>188</v>
      </c>
      <c r="B60" s="162"/>
      <c r="C60" s="175"/>
      <c r="D60" s="149"/>
    </row>
    <row r="61" spans="1:4" ht="12.75">
      <c r="A61" s="148" t="s">
        <v>189</v>
      </c>
      <c r="B61" s="162"/>
      <c r="C61" s="150"/>
      <c r="D61" s="156"/>
    </row>
  </sheetData>
  <sheetProtection/>
  <printOptions/>
  <pageMargins left="0.7086614173228347" right="0.3937007874015748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7">
      <selection activeCell="A1" sqref="A1:I69"/>
    </sheetView>
  </sheetViews>
  <sheetFormatPr defaultColWidth="9.125" defaultRowHeight="12.75"/>
  <cols>
    <col min="1" max="7" width="9.125" style="28" customWidth="1"/>
    <col min="8" max="8" width="10.375" style="28" customWidth="1"/>
    <col min="9" max="9" width="15.50390625" style="28" customWidth="1"/>
    <col min="10" max="16384" width="9.125" style="28" customWidth="1"/>
  </cols>
  <sheetData>
    <row r="1" spans="1:9" ht="15">
      <c r="A1" s="143" t="s">
        <v>128</v>
      </c>
      <c r="B1" s="144"/>
      <c r="C1" s="144"/>
      <c r="D1" s="145"/>
      <c r="E1" s="145"/>
      <c r="F1" s="145"/>
      <c r="G1" s="145"/>
      <c r="H1" s="145"/>
      <c r="I1" s="136"/>
    </row>
    <row r="2" spans="1:9" ht="12.75">
      <c r="A2" s="152"/>
      <c r="B2" s="153"/>
      <c r="C2" s="153"/>
      <c r="D2" s="153"/>
      <c r="E2" s="153"/>
      <c r="F2" s="153"/>
      <c r="G2" s="153"/>
      <c r="H2" s="153"/>
      <c r="I2" s="214"/>
    </row>
    <row r="3" spans="1:9" ht="12.75" customHeight="1">
      <c r="A3" s="29" t="s">
        <v>206</v>
      </c>
      <c r="B3" s="215"/>
      <c r="C3" s="215"/>
      <c r="D3" s="215"/>
      <c r="E3" s="6"/>
      <c r="F3" s="6"/>
      <c r="G3" s="6"/>
      <c r="H3" s="6"/>
      <c r="I3" s="177"/>
    </row>
    <row r="4" spans="1:9" ht="12.75">
      <c r="A4" s="158" t="s">
        <v>227</v>
      </c>
      <c r="B4" s="159"/>
      <c r="C4" s="159"/>
      <c r="D4" s="159"/>
      <c r="E4" s="159"/>
      <c r="F4" s="159"/>
      <c r="G4" s="159"/>
      <c r="H4" s="216"/>
      <c r="I4" s="217">
        <v>7500</v>
      </c>
    </row>
    <row r="5" spans="1:9" ht="12.75">
      <c r="A5" s="158" t="s">
        <v>228</v>
      </c>
      <c r="B5" s="159"/>
      <c r="C5" s="159"/>
      <c r="D5" s="159"/>
      <c r="E5" s="159"/>
      <c r="F5" s="159"/>
      <c r="G5" s="159"/>
      <c r="H5" s="216"/>
      <c r="I5" s="217">
        <v>9000</v>
      </c>
    </row>
    <row r="6" spans="1:9" ht="12.75">
      <c r="A6" s="158" t="s">
        <v>229</v>
      </c>
      <c r="B6" s="159"/>
      <c r="C6" s="159"/>
      <c r="D6" s="159"/>
      <c r="E6" s="159"/>
      <c r="F6" s="159"/>
      <c r="G6" s="159"/>
      <c r="H6" s="216"/>
      <c r="I6" s="217">
        <v>2900</v>
      </c>
    </row>
    <row r="7" spans="1:9" ht="12.75">
      <c r="A7" s="158" t="s">
        <v>230</v>
      </c>
      <c r="B7" s="159"/>
      <c r="C7" s="159"/>
      <c r="D7" s="159"/>
      <c r="E7" s="159"/>
      <c r="F7" s="159"/>
      <c r="G7" s="159"/>
      <c r="H7" s="216"/>
      <c r="I7" s="217">
        <v>2900</v>
      </c>
    </row>
    <row r="8" spans="1:9" ht="12.75">
      <c r="A8" s="29" t="s">
        <v>5</v>
      </c>
      <c r="B8" s="159"/>
      <c r="C8" s="159"/>
      <c r="D8" s="159"/>
      <c r="E8" s="159"/>
      <c r="F8" s="159"/>
      <c r="G8" s="159"/>
      <c r="H8" s="216"/>
      <c r="I8" s="218">
        <f>SUM(I4:I7)</f>
        <v>22300</v>
      </c>
    </row>
    <row r="9" spans="1:9" ht="12.75">
      <c r="A9" s="158"/>
      <c r="B9" s="159"/>
      <c r="C9" s="159"/>
      <c r="D9" s="159"/>
      <c r="E9" s="159"/>
      <c r="F9" s="159"/>
      <c r="G9" s="159"/>
      <c r="H9" s="216"/>
      <c r="I9" s="219"/>
    </row>
    <row r="10" spans="1:9" ht="12.75">
      <c r="A10" s="146" t="s">
        <v>125</v>
      </c>
      <c r="B10" s="150"/>
      <c r="C10" s="150"/>
      <c r="D10" s="150"/>
      <c r="E10" s="150"/>
      <c r="F10" s="150"/>
      <c r="G10" s="150"/>
      <c r="H10" s="150"/>
      <c r="I10" s="25"/>
    </row>
    <row r="11" spans="1:9" ht="12.75">
      <c r="A11" s="151" t="s">
        <v>193</v>
      </c>
      <c r="B11" s="145"/>
      <c r="C11" s="145"/>
      <c r="D11" s="153"/>
      <c r="E11" s="145"/>
      <c r="F11" s="145"/>
      <c r="G11" s="145"/>
      <c r="H11" s="145"/>
      <c r="I11" s="156">
        <v>20000</v>
      </c>
    </row>
    <row r="12" spans="1:9" ht="12.75">
      <c r="A12" s="151" t="s">
        <v>208</v>
      </c>
      <c r="B12" s="145"/>
      <c r="C12" s="145"/>
      <c r="D12" s="153"/>
      <c r="E12" s="145"/>
      <c r="F12" s="145"/>
      <c r="G12" s="145"/>
      <c r="H12" s="145"/>
      <c r="I12" s="156">
        <v>7000</v>
      </c>
    </row>
    <row r="13" spans="1:9" ht="14.25" customHeight="1">
      <c r="A13" s="151" t="s">
        <v>205</v>
      </c>
      <c r="B13" s="145"/>
      <c r="C13" s="145"/>
      <c r="D13" s="153"/>
      <c r="E13" s="145"/>
      <c r="F13" s="145"/>
      <c r="G13" s="145"/>
      <c r="H13" s="145"/>
      <c r="I13" s="156">
        <v>7000</v>
      </c>
    </row>
    <row r="14" spans="1:9" ht="14.25" customHeight="1">
      <c r="A14" s="151" t="s">
        <v>231</v>
      </c>
      <c r="B14" s="145"/>
      <c r="C14" s="145"/>
      <c r="D14" s="153"/>
      <c r="E14" s="145"/>
      <c r="F14" s="145"/>
      <c r="G14" s="145"/>
      <c r="H14" s="145"/>
      <c r="I14" s="156">
        <v>3500</v>
      </c>
    </row>
    <row r="15" spans="1:9" ht="14.25" customHeight="1">
      <c r="A15" s="151" t="s">
        <v>232</v>
      </c>
      <c r="B15" s="145"/>
      <c r="C15" s="145"/>
      <c r="D15" s="153"/>
      <c r="E15" s="145"/>
      <c r="F15" s="145"/>
      <c r="G15" s="145"/>
      <c r="H15" s="145"/>
      <c r="I15" s="156">
        <v>5000</v>
      </c>
    </row>
    <row r="16" spans="1:9" ht="14.25" customHeight="1">
      <c r="A16" s="151" t="s">
        <v>233</v>
      </c>
      <c r="B16" s="145"/>
      <c r="C16" s="145"/>
      <c r="D16" s="153"/>
      <c r="E16" s="145"/>
      <c r="F16" s="145"/>
      <c r="G16" s="145"/>
      <c r="H16" s="145"/>
      <c r="I16" s="156">
        <v>7000</v>
      </c>
    </row>
    <row r="17" spans="1:9" ht="14.25" customHeight="1">
      <c r="A17" s="151" t="s">
        <v>234</v>
      </c>
      <c r="B17" s="145"/>
      <c r="C17" s="145"/>
      <c r="D17" s="153"/>
      <c r="E17" s="145"/>
      <c r="F17" s="145"/>
      <c r="G17" s="145"/>
      <c r="H17" s="145"/>
      <c r="I17" s="156">
        <v>6000</v>
      </c>
    </row>
    <row r="18" spans="1:9" ht="12.75">
      <c r="A18" s="17" t="s">
        <v>5</v>
      </c>
      <c r="B18" s="18"/>
      <c r="C18" s="18"/>
      <c r="D18" s="170"/>
      <c r="E18" s="18"/>
      <c r="F18" s="18"/>
      <c r="G18" s="18"/>
      <c r="H18" s="18"/>
      <c r="I18" s="19">
        <f>SUM(I11:I17)</f>
        <v>55500</v>
      </c>
    </row>
    <row r="19" spans="1:9" ht="12.75">
      <c r="A19" s="151"/>
      <c r="B19" s="145"/>
      <c r="C19" s="145"/>
      <c r="D19" s="159"/>
      <c r="E19" s="145"/>
      <c r="F19" s="145"/>
      <c r="G19" s="145"/>
      <c r="H19" s="145"/>
      <c r="I19" s="156"/>
    </row>
    <row r="20" spans="1:9" ht="12.75">
      <c r="A20" s="17" t="s">
        <v>124</v>
      </c>
      <c r="B20" s="18"/>
      <c r="C20" s="18"/>
      <c r="D20" s="18"/>
      <c r="E20" s="18"/>
      <c r="F20" s="18"/>
      <c r="G20" s="18"/>
      <c r="H20" s="18"/>
      <c r="I20" s="16"/>
    </row>
    <row r="21" spans="1:9" ht="12.75">
      <c r="A21" s="148" t="s">
        <v>132</v>
      </c>
      <c r="B21" s="176"/>
      <c r="C21" s="176"/>
      <c r="D21" s="176"/>
      <c r="E21" s="162"/>
      <c r="F21" s="176"/>
      <c r="G21" s="176"/>
      <c r="H21" s="176"/>
      <c r="I21" s="156">
        <v>13000</v>
      </c>
    </row>
    <row r="22" spans="1:9" ht="12.75">
      <c r="A22" s="146" t="s">
        <v>5</v>
      </c>
      <c r="B22" s="150"/>
      <c r="C22" s="150"/>
      <c r="D22" s="150"/>
      <c r="E22" s="150"/>
      <c r="F22" s="150"/>
      <c r="G22" s="150"/>
      <c r="H22" s="150"/>
      <c r="I22" s="19">
        <f>SUM(I21:I21)</f>
        <v>13000</v>
      </c>
    </row>
    <row r="23" spans="1:9" ht="12.75">
      <c r="A23" s="178"/>
      <c r="B23" s="176"/>
      <c r="C23" s="176"/>
      <c r="D23" s="176"/>
      <c r="E23" s="176"/>
      <c r="F23" s="176"/>
      <c r="G23" s="176"/>
      <c r="H23" s="176"/>
      <c r="I23" s="179"/>
    </row>
    <row r="24" spans="1:9" ht="12.75">
      <c r="A24" s="146" t="s">
        <v>129</v>
      </c>
      <c r="B24" s="150"/>
      <c r="C24" s="150"/>
      <c r="D24" s="150"/>
      <c r="E24" s="150"/>
      <c r="F24" s="150"/>
      <c r="G24" s="150"/>
      <c r="H24" s="150"/>
      <c r="I24" s="156"/>
    </row>
    <row r="25" spans="1:9" ht="12.75">
      <c r="A25" s="152" t="s">
        <v>36</v>
      </c>
      <c r="B25" s="153"/>
      <c r="C25" s="153"/>
      <c r="D25" s="153"/>
      <c r="E25" s="153"/>
      <c r="F25" s="153"/>
      <c r="G25" s="153"/>
      <c r="H25" s="153"/>
      <c r="I25" s="156">
        <v>5000</v>
      </c>
    </row>
    <row r="26" spans="1:9" ht="12.75">
      <c r="A26" s="152" t="s">
        <v>238</v>
      </c>
      <c r="B26" s="153"/>
      <c r="C26" s="153"/>
      <c r="D26" s="153"/>
      <c r="E26" s="153"/>
      <c r="F26" s="153"/>
      <c r="G26" s="153"/>
      <c r="H26" s="153"/>
      <c r="I26" s="156">
        <v>50000</v>
      </c>
    </row>
    <row r="27" spans="1:9" ht="12.75">
      <c r="A27" s="151" t="s">
        <v>240</v>
      </c>
      <c r="B27" s="145"/>
      <c r="C27" s="145"/>
      <c r="D27" s="145"/>
      <c r="E27" s="145"/>
      <c r="F27" s="145"/>
      <c r="G27" s="145"/>
      <c r="H27" s="145"/>
      <c r="I27" s="156">
        <v>45000</v>
      </c>
    </row>
    <row r="28" spans="1:9" ht="12.75">
      <c r="A28" s="151" t="s">
        <v>215</v>
      </c>
      <c r="B28" s="145"/>
      <c r="C28" s="145"/>
      <c r="D28" s="145"/>
      <c r="E28" s="145"/>
      <c r="F28" s="145"/>
      <c r="G28" s="145"/>
      <c r="H28" s="145"/>
      <c r="I28" s="156">
        <v>9000</v>
      </c>
    </row>
    <row r="29" spans="1:9" ht="12.75">
      <c r="A29" s="157" t="s">
        <v>84</v>
      </c>
      <c r="B29" s="6"/>
      <c r="C29" s="6"/>
      <c r="D29" s="6"/>
      <c r="E29" s="6"/>
      <c r="F29" s="6"/>
      <c r="G29" s="6"/>
      <c r="H29" s="6"/>
      <c r="I29" s="149">
        <v>44000</v>
      </c>
    </row>
    <row r="30" spans="1:9" ht="12.75">
      <c r="A30" s="151" t="s">
        <v>239</v>
      </c>
      <c r="B30" s="145"/>
      <c r="C30" s="145"/>
      <c r="D30" s="145"/>
      <c r="E30" s="145"/>
      <c r="F30" s="145"/>
      <c r="G30" s="145"/>
      <c r="H30" s="147"/>
      <c r="I30" s="149">
        <v>6000</v>
      </c>
    </row>
    <row r="31" spans="1:9" ht="12.75">
      <c r="A31" s="17" t="s">
        <v>5</v>
      </c>
      <c r="B31" s="18"/>
      <c r="C31" s="18"/>
      <c r="D31" s="18"/>
      <c r="E31" s="18"/>
      <c r="F31" s="18"/>
      <c r="G31" s="18"/>
      <c r="H31" s="24"/>
      <c r="I31" s="19">
        <f>SUM(I25:I30)</f>
        <v>159000</v>
      </c>
    </row>
    <row r="32" spans="1:9" ht="12.75">
      <c r="A32" s="151"/>
      <c r="B32" s="145"/>
      <c r="C32" s="145"/>
      <c r="D32" s="145"/>
      <c r="E32" s="145"/>
      <c r="F32" s="145"/>
      <c r="G32" s="145"/>
      <c r="H32" s="145"/>
      <c r="I32" s="136"/>
    </row>
    <row r="33" spans="1:9" ht="12.75">
      <c r="A33" s="146" t="s">
        <v>127</v>
      </c>
      <c r="B33" s="150"/>
      <c r="C33" s="150"/>
      <c r="D33" s="150"/>
      <c r="E33" s="150"/>
      <c r="F33" s="150"/>
      <c r="G33" s="150"/>
      <c r="H33" s="150"/>
      <c r="I33" s="156"/>
    </row>
    <row r="34" spans="1:9" ht="12.75">
      <c r="A34" s="151" t="s">
        <v>34</v>
      </c>
      <c r="B34" s="145"/>
      <c r="C34" s="145"/>
      <c r="D34" s="145"/>
      <c r="E34" s="145"/>
      <c r="F34" s="145"/>
      <c r="G34" s="145"/>
      <c r="H34" s="145"/>
      <c r="I34" s="156">
        <v>8000</v>
      </c>
    </row>
    <row r="35" spans="1:9" ht="12.75">
      <c r="A35" s="17" t="s">
        <v>5</v>
      </c>
      <c r="B35" s="18"/>
      <c r="C35" s="18"/>
      <c r="D35" s="18"/>
      <c r="E35" s="18"/>
      <c r="F35" s="18"/>
      <c r="G35" s="18"/>
      <c r="H35" s="18"/>
      <c r="I35" s="19">
        <f>I34</f>
        <v>8000</v>
      </c>
    </row>
    <row r="36" spans="1:9" ht="12.75">
      <c r="A36" s="26"/>
      <c r="B36" s="27"/>
      <c r="C36" s="27"/>
      <c r="D36" s="27"/>
      <c r="E36" s="27"/>
      <c r="F36" s="27"/>
      <c r="G36" s="27"/>
      <c r="H36" s="27"/>
      <c r="I36" s="180"/>
    </row>
    <row r="37" spans="1:9" ht="12.75">
      <c r="A37" s="17" t="s">
        <v>130</v>
      </c>
      <c r="B37" s="18"/>
      <c r="C37" s="18"/>
      <c r="D37" s="18"/>
      <c r="E37" s="18"/>
      <c r="F37" s="18"/>
      <c r="G37" s="18"/>
      <c r="H37" s="24"/>
      <c r="I37" s="156"/>
    </row>
    <row r="38" spans="1:9" ht="12.75">
      <c r="A38" s="31" t="s">
        <v>108</v>
      </c>
      <c r="B38" s="155"/>
      <c r="C38" s="155"/>
      <c r="D38" s="27"/>
      <c r="E38" s="27"/>
      <c r="F38" s="27"/>
      <c r="G38" s="27"/>
      <c r="H38" s="27"/>
      <c r="I38" s="156">
        <v>3000</v>
      </c>
    </row>
    <row r="39" spans="1:9" ht="12.75">
      <c r="A39" s="146" t="s">
        <v>5</v>
      </c>
      <c r="B39" s="150"/>
      <c r="C39" s="150"/>
      <c r="D39" s="150"/>
      <c r="E39" s="150"/>
      <c r="F39" s="150"/>
      <c r="G39" s="150"/>
      <c r="H39" s="150"/>
      <c r="I39" s="19">
        <f>I38</f>
        <v>3000</v>
      </c>
    </row>
    <row r="40" spans="1:9" ht="12.75">
      <c r="A40" s="157"/>
      <c r="I40" s="177"/>
    </row>
    <row r="41" spans="1:9" ht="12.75">
      <c r="A41" s="146" t="s">
        <v>131</v>
      </c>
      <c r="B41" s="150"/>
      <c r="C41" s="150"/>
      <c r="D41" s="150"/>
      <c r="E41" s="150"/>
      <c r="F41" s="150"/>
      <c r="G41" s="150"/>
      <c r="H41" s="150"/>
      <c r="I41" s="156"/>
    </row>
    <row r="42" spans="1:9" ht="12.75">
      <c r="A42" s="151" t="s">
        <v>35</v>
      </c>
      <c r="B42" s="145"/>
      <c r="C42" s="145"/>
      <c r="D42" s="145"/>
      <c r="E42" s="145"/>
      <c r="F42" s="145"/>
      <c r="G42" s="145"/>
      <c r="H42" s="145"/>
      <c r="I42" s="156">
        <v>5500</v>
      </c>
    </row>
    <row r="43" spans="1:9" ht="12.75">
      <c r="A43" s="151" t="s">
        <v>30</v>
      </c>
      <c r="B43" s="145"/>
      <c r="C43" s="145"/>
      <c r="D43" s="145"/>
      <c r="E43" s="145"/>
      <c r="F43" s="145"/>
      <c r="G43" s="145"/>
      <c r="H43" s="145"/>
      <c r="I43" s="156">
        <v>5000</v>
      </c>
    </row>
    <row r="44" spans="1:9" ht="12.75">
      <c r="A44" s="152" t="s">
        <v>31</v>
      </c>
      <c r="B44" s="153"/>
      <c r="C44" s="153"/>
      <c r="D44" s="153"/>
      <c r="E44" s="153"/>
      <c r="F44" s="153"/>
      <c r="G44" s="153"/>
      <c r="H44" s="153"/>
      <c r="I44" s="156">
        <v>10000</v>
      </c>
    </row>
    <row r="45" spans="1:9" ht="12.75">
      <c r="A45" s="152" t="s">
        <v>198</v>
      </c>
      <c r="B45" s="153"/>
      <c r="C45" s="153"/>
      <c r="D45" s="153"/>
      <c r="E45" s="153"/>
      <c r="F45" s="153"/>
      <c r="G45" s="153"/>
      <c r="H45" s="153"/>
      <c r="I45" s="156">
        <v>7000</v>
      </c>
    </row>
    <row r="46" spans="1:9" ht="12.75">
      <c r="A46" s="146" t="s">
        <v>5</v>
      </c>
      <c r="B46" s="150"/>
      <c r="C46" s="150"/>
      <c r="D46" s="150"/>
      <c r="E46" s="150"/>
      <c r="F46" s="150"/>
      <c r="G46" s="150"/>
      <c r="H46" s="150"/>
      <c r="I46" s="19">
        <f>SUM(I42:I45)</f>
        <v>27500</v>
      </c>
    </row>
    <row r="47" spans="1:9" ht="12.75">
      <c r="A47" s="29"/>
      <c r="B47" s="30"/>
      <c r="C47" s="30"/>
      <c r="D47" s="30"/>
      <c r="E47" s="30"/>
      <c r="F47" s="30"/>
      <c r="G47" s="30"/>
      <c r="H47" s="30"/>
      <c r="I47" s="181"/>
    </row>
    <row r="48" spans="1:9" ht="12.75">
      <c r="A48" s="146" t="s">
        <v>133</v>
      </c>
      <c r="B48" s="150"/>
      <c r="C48" s="150"/>
      <c r="D48" s="162"/>
      <c r="E48" s="162"/>
      <c r="F48" s="162"/>
      <c r="G48" s="145"/>
      <c r="H48" s="145"/>
      <c r="I48" s="136"/>
    </row>
    <row r="49" spans="1:9" ht="12.75">
      <c r="A49" s="152" t="s">
        <v>134</v>
      </c>
      <c r="B49" s="153"/>
      <c r="C49" s="153"/>
      <c r="D49" s="153"/>
      <c r="E49" s="153"/>
      <c r="F49" s="153"/>
      <c r="G49" s="153"/>
      <c r="H49" s="153"/>
      <c r="I49" s="160">
        <v>5832</v>
      </c>
    </row>
    <row r="50" spans="1:9" ht="12.75">
      <c r="A50" s="161" t="s">
        <v>156</v>
      </c>
      <c r="B50" s="30"/>
      <c r="C50" s="30"/>
      <c r="D50" s="30"/>
      <c r="E50" s="30"/>
      <c r="F50" s="30"/>
      <c r="G50" s="30"/>
      <c r="H50" s="30"/>
      <c r="I50" s="181">
        <v>12408</v>
      </c>
    </row>
    <row r="51" spans="1:9" ht="12.75">
      <c r="A51" s="161" t="s">
        <v>162</v>
      </c>
      <c r="B51" s="30"/>
      <c r="C51" s="30"/>
      <c r="D51" s="30"/>
      <c r="E51" s="30"/>
      <c r="F51" s="30"/>
      <c r="G51" s="30"/>
      <c r="H51" s="30"/>
      <c r="I51" s="181"/>
    </row>
    <row r="52" spans="1:9" ht="12.75">
      <c r="A52" s="161" t="s">
        <v>163</v>
      </c>
      <c r="B52" s="30"/>
      <c r="C52" s="30"/>
      <c r="D52" s="30"/>
      <c r="E52" s="30"/>
      <c r="F52" s="30"/>
      <c r="G52" s="30"/>
      <c r="H52" s="30"/>
      <c r="I52" s="181"/>
    </row>
    <row r="53" spans="1:9" ht="12.75">
      <c r="A53" s="161" t="s">
        <v>164</v>
      </c>
      <c r="B53" s="30"/>
      <c r="C53" s="30"/>
      <c r="D53" s="30"/>
      <c r="E53" s="30"/>
      <c r="F53" s="30"/>
      <c r="G53" s="30"/>
      <c r="H53" s="30"/>
      <c r="I53" s="181"/>
    </row>
    <row r="54" spans="1:9" ht="12.75">
      <c r="A54" s="29"/>
      <c r="B54" s="30"/>
      <c r="C54" s="30"/>
      <c r="D54" s="30"/>
      <c r="E54" s="30"/>
      <c r="F54" s="30"/>
      <c r="G54" s="30"/>
      <c r="H54" s="30"/>
      <c r="I54" s="181">
        <f>SUM(I49:I50)</f>
        <v>18240</v>
      </c>
    </row>
    <row r="55" spans="1:9" ht="12.75">
      <c r="A55" s="146" t="s">
        <v>144</v>
      </c>
      <c r="B55" s="150"/>
      <c r="C55" s="150"/>
      <c r="D55" s="162"/>
      <c r="E55" s="162"/>
      <c r="F55" s="162"/>
      <c r="G55" s="30"/>
      <c r="H55" s="30"/>
      <c r="I55" s="181"/>
    </row>
    <row r="56" spans="1:9" ht="12.75">
      <c r="A56" s="161" t="s">
        <v>146</v>
      </c>
      <c r="B56" s="182"/>
      <c r="C56" s="182"/>
      <c r="D56" s="182"/>
      <c r="E56" s="182"/>
      <c r="F56" s="182"/>
      <c r="G56" s="182"/>
      <c r="H56" s="182"/>
      <c r="I56" s="183">
        <v>5556</v>
      </c>
    </row>
    <row r="57" spans="1:9" ht="12.75">
      <c r="A57" s="148" t="s">
        <v>145</v>
      </c>
      <c r="B57" s="162"/>
      <c r="C57" s="162"/>
      <c r="D57" s="162"/>
      <c r="E57" s="162"/>
      <c r="F57" s="162"/>
      <c r="G57" s="162"/>
      <c r="H57" s="162"/>
      <c r="I57" s="156">
        <v>3732</v>
      </c>
    </row>
    <row r="58" spans="1:9" ht="12.75">
      <c r="A58" s="22" t="s">
        <v>5</v>
      </c>
      <c r="B58" s="23"/>
      <c r="C58" s="23"/>
      <c r="D58" s="23"/>
      <c r="E58" s="23"/>
      <c r="F58" s="23"/>
      <c r="G58" s="23"/>
      <c r="H58" s="23"/>
      <c r="I58" s="165">
        <f>I56+I57</f>
        <v>9288</v>
      </c>
    </row>
    <row r="59" spans="1:9" ht="12.75">
      <c r="A59" s="148"/>
      <c r="B59" s="162"/>
      <c r="C59" s="162"/>
      <c r="D59" s="162"/>
      <c r="E59" s="162"/>
      <c r="F59" s="162"/>
      <c r="G59" s="162"/>
      <c r="H59" s="162"/>
      <c r="I59" s="156"/>
    </row>
    <row r="60" spans="1:9" ht="12.75">
      <c r="A60" s="29" t="s">
        <v>147</v>
      </c>
      <c r="B60" s="30"/>
      <c r="C60" s="30"/>
      <c r="D60" s="30"/>
      <c r="E60" s="30"/>
      <c r="F60" s="30"/>
      <c r="G60" s="182"/>
      <c r="H60" s="182"/>
      <c r="I60" s="183"/>
    </row>
    <row r="61" spans="1:9" ht="12.75">
      <c r="A61" s="161" t="s">
        <v>148</v>
      </c>
      <c r="B61" s="182"/>
      <c r="C61" s="182"/>
      <c r="D61" s="182"/>
      <c r="E61" s="182"/>
      <c r="F61" s="182"/>
      <c r="G61" s="182"/>
      <c r="H61" s="182"/>
      <c r="I61" s="184">
        <v>189156</v>
      </c>
    </row>
    <row r="62" spans="1:9" ht="12.75">
      <c r="A62" s="161"/>
      <c r="B62" s="182"/>
      <c r="C62" s="182"/>
      <c r="D62" s="182"/>
      <c r="E62" s="182"/>
      <c r="F62" s="182"/>
      <c r="G62" s="182"/>
      <c r="H62" s="182"/>
      <c r="I62" s="184"/>
    </row>
    <row r="63" spans="1:9" ht="12.75">
      <c r="A63" s="182"/>
      <c r="B63" s="182"/>
      <c r="C63" s="182"/>
      <c r="D63" s="182"/>
      <c r="E63" s="182"/>
      <c r="F63" s="182"/>
      <c r="G63" s="182"/>
      <c r="H63" s="182"/>
      <c r="I63" s="185"/>
    </row>
    <row r="64" spans="1:9" ht="12.75">
      <c r="A64" s="146" t="s">
        <v>194</v>
      </c>
      <c r="B64" s="150"/>
      <c r="C64" s="150"/>
      <c r="D64" s="150"/>
      <c r="E64" s="150"/>
      <c r="F64" s="150"/>
      <c r="G64" s="162"/>
      <c r="H64" s="162"/>
      <c r="I64" s="156"/>
    </row>
    <row r="65" spans="1:9" ht="12.75">
      <c r="A65" s="161" t="s">
        <v>195</v>
      </c>
      <c r="B65" s="182"/>
      <c r="C65" s="182"/>
      <c r="D65" s="182"/>
      <c r="E65" s="182"/>
      <c r="F65" s="182"/>
      <c r="G65" s="182"/>
      <c r="H65" s="182"/>
      <c r="I65" s="184">
        <v>6864</v>
      </c>
    </row>
    <row r="66" spans="1:9" ht="12.75">
      <c r="A66" s="148"/>
      <c r="B66" s="182"/>
      <c r="C66" s="182"/>
      <c r="D66" s="182"/>
      <c r="E66" s="182"/>
      <c r="F66" s="182"/>
      <c r="G66" s="182"/>
      <c r="H66" s="182"/>
      <c r="I66" s="184"/>
    </row>
    <row r="67" spans="1:9" ht="12.75">
      <c r="A67" s="29" t="s">
        <v>149</v>
      </c>
      <c r="B67" s="30"/>
      <c r="C67" s="30"/>
      <c r="D67" s="30"/>
      <c r="E67" s="30"/>
      <c r="F67" s="30"/>
      <c r="G67" s="182"/>
      <c r="H67" s="182"/>
      <c r="I67" s="183"/>
    </row>
    <row r="68" spans="1:9" ht="12.75">
      <c r="A68" s="148" t="s">
        <v>150</v>
      </c>
      <c r="B68" s="162"/>
      <c r="C68" s="162"/>
      <c r="D68" s="162"/>
      <c r="E68" s="162"/>
      <c r="F68" s="162"/>
      <c r="G68" s="162"/>
      <c r="H68" s="162"/>
      <c r="I68" s="160">
        <v>23748</v>
      </c>
    </row>
    <row r="69" spans="1:9" ht="12.75">
      <c r="A69" s="145" t="s">
        <v>155</v>
      </c>
      <c r="B69" s="145"/>
      <c r="C69" s="145"/>
      <c r="D69" s="145"/>
      <c r="E69" s="145"/>
      <c r="F69" s="145"/>
      <c r="G69" s="145"/>
      <c r="H69" s="147"/>
      <c r="I69" s="160">
        <v>5172</v>
      </c>
    </row>
    <row r="70" spans="1:9" ht="12.75">
      <c r="A70" s="6"/>
      <c r="B70" s="6"/>
      <c r="C70" s="6"/>
      <c r="D70" s="6"/>
      <c r="E70" s="6"/>
      <c r="F70" s="6"/>
      <c r="G70" s="6"/>
      <c r="H70" s="6"/>
      <c r="I70" s="32"/>
    </row>
  </sheetData>
  <sheetProtection/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C22" sqref="C22"/>
    </sheetView>
  </sheetViews>
  <sheetFormatPr defaultColWidth="9.00390625" defaultRowHeight="12.75"/>
  <cols>
    <col min="3" max="3" width="51.875" style="0" customWidth="1"/>
    <col min="4" max="4" width="15.875" style="0" customWidth="1"/>
  </cols>
  <sheetData>
    <row r="1" spans="1:4" ht="15.75">
      <c r="A1" s="7"/>
      <c r="B1" s="7"/>
      <c r="C1" s="7"/>
      <c r="D1" s="2"/>
    </row>
    <row r="2" spans="1:4" ht="12.75">
      <c r="A2" s="3"/>
      <c r="B2" s="2"/>
      <c r="C2" s="2"/>
      <c r="D2" s="2"/>
    </row>
    <row r="3" spans="1:4" ht="12.75">
      <c r="A3" s="2"/>
      <c r="B3" s="2"/>
      <c r="C3" s="2"/>
      <c r="D3" s="8"/>
    </row>
    <row r="4" spans="1:4" ht="12.75">
      <c r="A4" s="2"/>
      <c r="B4" s="2"/>
      <c r="C4" s="2"/>
      <c r="D4" s="8"/>
    </row>
    <row r="5" spans="1:4" ht="12.75">
      <c r="A5" s="2"/>
      <c r="B5" s="2"/>
      <c r="C5" s="2"/>
      <c r="D5" s="8"/>
    </row>
    <row r="6" spans="1:4" ht="12.75">
      <c r="A6" s="2"/>
      <c r="B6" s="2"/>
      <c r="C6" s="2"/>
      <c r="D6" s="8"/>
    </row>
    <row r="7" spans="1:4" ht="12.75">
      <c r="A7" s="2"/>
      <c r="B7" s="2"/>
      <c r="C7" s="2"/>
      <c r="D7" s="8"/>
    </row>
    <row r="8" spans="1:4" ht="12.75">
      <c r="A8" s="3"/>
      <c r="B8" s="3"/>
      <c r="C8" s="3"/>
      <c r="D8" s="9"/>
    </row>
    <row r="9" spans="1:4" ht="12.75">
      <c r="A9" s="2"/>
      <c r="B9" s="2"/>
      <c r="C9" s="2"/>
      <c r="D9" s="10"/>
    </row>
    <row r="10" spans="1:4" ht="12.75">
      <c r="A10" s="3"/>
      <c r="B10" s="3"/>
      <c r="C10" s="3"/>
      <c r="D10" s="11"/>
    </row>
    <row r="11" spans="1:4" ht="12.75">
      <c r="A11" s="2"/>
      <c r="B11" s="2"/>
      <c r="C11" s="2"/>
      <c r="D11" s="8"/>
    </row>
    <row r="12" spans="1:4" ht="12.75">
      <c r="A12" s="2"/>
      <c r="B12" s="2"/>
      <c r="C12" s="2"/>
      <c r="D12" s="8"/>
    </row>
    <row r="13" spans="1:4" ht="12.75">
      <c r="A13" s="2"/>
      <c r="B13" s="2"/>
      <c r="C13" s="2"/>
      <c r="D13" s="8"/>
    </row>
    <row r="14" spans="1:4" ht="12.75">
      <c r="A14" s="2"/>
      <c r="B14" s="2"/>
      <c r="C14" s="2"/>
      <c r="D14" s="8"/>
    </row>
    <row r="15" spans="1:4" ht="12.75">
      <c r="A15" s="6"/>
      <c r="B15" s="6"/>
      <c r="C15" s="6"/>
      <c r="D15" s="12"/>
    </row>
    <row r="16" spans="1:4" ht="12.75">
      <c r="A16" s="2"/>
      <c r="B16" s="2"/>
      <c r="C16" s="2"/>
      <c r="D16" s="8"/>
    </row>
    <row r="17" spans="1:4" ht="12.75">
      <c r="A17" s="2"/>
      <c r="B17" s="2"/>
      <c r="C17" s="2"/>
      <c r="D17" s="8"/>
    </row>
    <row r="18" spans="1:4" ht="12.75">
      <c r="A18" s="2"/>
      <c r="B18" s="2"/>
      <c r="C18" s="2"/>
      <c r="D18" s="8"/>
    </row>
    <row r="19" spans="1:4" ht="12.75">
      <c r="A19" s="2"/>
      <c r="B19" s="2"/>
      <c r="C19" s="2"/>
      <c r="D19" s="8"/>
    </row>
    <row r="20" spans="1:4" ht="12.75">
      <c r="A20" s="2"/>
      <c r="B20" s="2"/>
      <c r="C20" s="2"/>
      <c r="D20" s="8"/>
    </row>
    <row r="21" spans="1:4" ht="12.75">
      <c r="A21" s="1"/>
      <c r="B21" s="1"/>
      <c r="C21" s="1"/>
      <c r="D21" s="9"/>
    </row>
    <row r="22" spans="1:4" ht="12.75">
      <c r="A22" s="2"/>
      <c r="B22" s="2"/>
      <c r="C22" s="2"/>
      <c r="D22" s="4"/>
    </row>
    <row r="23" spans="1:4" ht="12.75">
      <c r="A23" s="3"/>
      <c r="B23" s="3"/>
      <c r="C23" s="3"/>
      <c r="D23" s="3"/>
    </row>
    <row r="24" spans="1:4" ht="12.75">
      <c r="A24" s="2"/>
      <c r="B24" s="2"/>
      <c r="C24" s="2"/>
      <c r="D24" s="8"/>
    </row>
    <row r="25" spans="1:4" ht="12.75">
      <c r="A25" s="2"/>
      <c r="B25" s="2"/>
      <c r="C25" s="2"/>
      <c r="D25" s="8"/>
    </row>
    <row r="26" spans="1:4" ht="12.75">
      <c r="A26" s="2"/>
      <c r="B26" s="2"/>
      <c r="C26" s="2"/>
      <c r="D26" s="8"/>
    </row>
    <row r="27" spans="1:4" ht="12.75">
      <c r="A27" s="2"/>
      <c r="B27" s="2"/>
      <c r="C27" s="2"/>
      <c r="D27" s="8"/>
    </row>
    <row r="28" spans="1:4" ht="12.75">
      <c r="A28" s="2"/>
      <c r="B28" s="2"/>
      <c r="C28" s="2"/>
      <c r="D28" s="8"/>
    </row>
    <row r="29" spans="1:4" ht="12.75">
      <c r="A29" s="1"/>
      <c r="B29" s="1"/>
      <c r="C29" s="1"/>
      <c r="D29" s="9"/>
    </row>
    <row r="30" spans="1:4" ht="12.75">
      <c r="A30" s="2"/>
      <c r="B30" s="2"/>
      <c r="C30" s="2"/>
      <c r="D30" s="8"/>
    </row>
    <row r="31" spans="1:4" ht="12.75">
      <c r="A31" s="3"/>
      <c r="B31" s="3"/>
      <c r="C31" s="3"/>
      <c r="D31" s="8"/>
    </row>
    <row r="32" spans="1:4" ht="12.75">
      <c r="A32" s="2"/>
      <c r="B32" s="2"/>
      <c r="C32" s="2"/>
      <c r="D32" s="8"/>
    </row>
    <row r="33" spans="1:4" ht="12.75">
      <c r="A33" s="2"/>
      <c r="B33" s="2"/>
      <c r="C33" s="2"/>
      <c r="D33" s="8"/>
    </row>
    <row r="34" spans="1:4" ht="12.75">
      <c r="A34" s="2"/>
      <c r="B34" s="2"/>
      <c r="C34" s="2"/>
      <c r="D34" s="8"/>
    </row>
    <row r="35" spans="1:4" ht="12.75">
      <c r="A35" s="2"/>
      <c r="B35" s="2"/>
      <c r="C35" s="2"/>
      <c r="D35" s="8"/>
    </row>
    <row r="36" spans="1:4" ht="12.75">
      <c r="A36" s="2"/>
      <c r="B36" s="2"/>
      <c r="C36" s="2"/>
      <c r="D36" s="8"/>
    </row>
    <row r="37" spans="1:4" ht="12.75">
      <c r="A37" s="2"/>
      <c r="B37" s="2"/>
      <c r="C37" s="2"/>
      <c r="D37" s="8"/>
    </row>
    <row r="38" spans="1:4" ht="12.75">
      <c r="A38" s="2"/>
      <c r="B38" s="2"/>
      <c r="C38" s="2"/>
      <c r="D38" s="8"/>
    </row>
    <row r="39" spans="1:4" ht="12.75">
      <c r="A39" s="2"/>
      <c r="B39" s="2"/>
      <c r="C39" s="2"/>
      <c r="D39" s="8"/>
    </row>
    <row r="40" spans="1:4" ht="12.75">
      <c r="A40" s="6"/>
      <c r="B40" s="6"/>
      <c r="C40" s="6"/>
      <c r="D40" s="12"/>
    </row>
    <row r="41" spans="1:4" ht="12.75">
      <c r="A41" s="2"/>
      <c r="B41" s="2"/>
      <c r="C41" s="2"/>
      <c r="D41" s="8"/>
    </row>
    <row r="42" spans="1:4" ht="12.75">
      <c r="A42" s="2"/>
      <c r="B42" s="2"/>
      <c r="C42" s="2"/>
      <c r="D42" s="8"/>
    </row>
    <row r="43" spans="1:4" ht="12.75">
      <c r="A43" s="1"/>
      <c r="B43" s="1"/>
      <c r="C43" s="1"/>
      <c r="D43" s="9"/>
    </row>
    <row r="44" spans="1:4" ht="12.75">
      <c r="A44" s="1"/>
      <c r="B44" s="1"/>
      <c r="C44" s="1"/>
      <c r="D44" s="1"/>
    </row>
    <row r="45" spans="1:4" ht="12.75">
      <c r="A45" s="3"/>
      <c r="B45" s="3"/>
      <c r="C45" s="3"/>
      <c r="D45" s="3"/>
    </row>
    <row r="46" spans="1:4" ht="12.75">
      <c r="A46" s="2"/>
      <c r="B46" s="2"/>
      <c r="C46" s="2"/>
      <c r="D46" s="8"/>
    </row>
    <row r="47" spans="1:4" ht="12.75">
      <c r="A47" s="1"/>
      <c r="B47" s="1"/>
      <c r="C47" s="1"/>
      <c r="D47" s="9"/>
    </row>
    <row r="48" spans="1:4" ht="12.75">
      <c r="A48" s="3"/>
      <c r="B48" s="3"/>
      <c r="C48" s="3"/>
      <c r="D48" s="3"/>
    </row>
    <row r="49" spans="1:4" ht="12.75">
      <c r="A49" s="2"/>
      <c r="B49" s="2"/>
      <c r="C49" s="2"/>
      <c r="D49" s="8"/>
    </row>
    <row r="50" spans="1:4" ht="12.75">
      <c r="A50" s="2"/>
      <c r="B50" s="2"/>
      <c r="C50" s="2"/>
      <c r="D50" s="8"/>
    </row>
    <row r="51" spans="1:4" ht="12.75">
      <c r="A51" s="2"/>
      <c r="B51" s="2"/>
      <c r="C51" s="2"/>
      <c r="D51" s="8"/>
    </row>
    <row r="52" spans="1:4" ht="12.75">
      <c r="A52" s="2"/>
      <c r="B52" s="2"/>
      <c r="C52" s="2"/>
      <c r="D52" s="8"/>
    </row>
    <row r="53" spans="1:4" ht="12.75">
      <c r="A53" s="2"/>
      <c r="B53" s="2"/>
      <c r="C53" s="2"/>
      <c r="D53" s="8"/>
    </row>
    <row r="54" spans="1:4" ht="12.75">
      <c r="A54" s="3"/>
      <c r="B54" s="3"/>
      <c r="C54" s="3"/>
      <c r="D54" s="9"/>
    </row>
    <row r="55" spans="1:4" ht="12.75">
      <c r="A55" s="3"/>
      <c r="B55" s="3"/>
      <c r="C55" s="3"/>
      <c r="D55" s="13"/>
    </row>
    <row r="56" spans="1:4" ht="12.75">
      <c r="A56" s="3"/>
      <c r="B56" s="3"/>
      <c r="C56" s="3"/>
      <c r="D56" s="8"/>
    </row>
    <row r="57" spans="1:4" ht="12.75">
      <c r="A57" s="5"/>
      <c r="B57" s="5"/>
      <c r="C57" s="5"/>
      <c r="D57" s="8"/>
    </row>
    <row r="58" spans="1:4" ht="12.75">
      <c r="A58" s="3"/>
      <c r="B58" s="3"/>
      <c r="C58" s="3"/>
      <c r="D58" s="9"/>
    </row>
    <row r="59" spans="1:4" ht="12.75">
      <c r="A59" s="2"/>
      <c r="B59" s="2"/>
      <c r="C59" s="2"/>
      <c r="D59" s="2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Renáta Krayzlová</cp:lastModifiedBy>
  <cp:lastPrinted>2023-10-17T05:53:23Z</cp:lastPrinted>
  <dcterms:created xsi:type="dcterms:W3CDTF">2004-10-11T09:05:56Z</dcterms:created>
  <dcterms:modified xsi:type="dcterms:W3CDTF">2023-10-18T08:42:10Z</dcterms:modified>
  <cp:category/>
  <cp:version/>
  <cp:contentType/>
  <cp:contentStatus/>
</cp:coreProperties>
</file>