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rozp.2024" sheetId="1" r:id="rId1"/>
    <sheet name="ZŠ24" sheetId="2" r:id="rId2"/>
    <sheet name="ŠJ24" sheetId="3" r:id="rId3"/>
  </sheets>
  <definedNames/>
  <calcPr fullCalcOnLoad="1"/>
</workbook>
</file>

<file path=xl/sharedStrings.xml><?xml version="1.0" encoding="utf-8"?>
<sst xmlns="http://schemas.openxmlformats.org/spreadsheetml/2006/main" count="419" uniqueCount="364">
  <si>
    <t>Účet</t>
  </si>
  <si>
    <t>Název</t>
  </si>
  <si>
    <t>Základní škola</t>
  </si>
  <si>
    <t>Školní jídelna</t>
  </si>
  <si>
    <t>Celkem</t>
  </si>
  <si>
    <t>Úroky</t>
  </si>
  <si>
    <t>Celkem:</t>
  </si>
  <si>
    <t>Spotřeba čistícího materiálu</t>
  </si>
  <si>
    <t>Spotřeba tiskopisů</t>
  </si>
  <si>
    <t>Spotřeba nádobí</t>
  </si>
  <si>
    <t>Spotřeba ručníků a útěrek</t>
  </si>
  <si>
    <t>Spotřeba léků a vybavení lékárniček</t>
  </si>
  <si>
    <t>Spotřeba OOPP</t>
  </si>
  <si>
    <t>Spotřeba ostatního materiálu</t>
  </si>
  <si>
    <t>Spotřeba učebních pomůcek pro ŠD</t>
  </si>
  <si>
    <t>Spotřeba tisku</t>
  </si>
  <si>
    <t>Spotřeba odborné literatury</t>
  </si>
  <si>
    <t>Spotřeba potravin ŠJ</t>
  </si>
  <si>
    <t>Spotřeba elektrické energie</t>
  </si>
  <si>
    <t>Spotřeba vody</t>
  </si>
  <si>
    <t>Spotřeba plynu</t>
  </si>
  <si>
    <t>Opravy a udržování</t>
  </si>
  <si>
    <t>Cestovné</t>
  </si>
  <si>
    <t>Programové vybavení</t>
  </si>
  <si>
    <t>Odvoz tuhého odpadu</t>
  </si>
  <si>
    <t>Výpočet a zpracování mezd</t>
  </si>
  <si>
    <t>Ostatní finanční náklady</t>
  </si>
  <si>
    <t>Revize zařízení</t>
  </si>
  <si>
    <t xml:space="preserve">                                     IČ:  70641871</t>
  </si>
  <si>
    <t>papíry do tiskárny a kopírky,tonery a barv.pásky,složky,pořadače a další kanc.potřeby</t>
  </si>
  <si>
    <t>různý materiál (klíče, zámky, drobné nářadí…..)</t>
  </si>
  <si>
    <t>ZŠ + ŠD</t>
  </si>
  <si>
    <t>sekretariát</t>
  </si>
  <si>
    <t>spotřeba ostatní materiál</t>
  </si>
  <si>
    <t>hračky</t>
  </si>
  <si>
    <t>běžná údržba kopírky, tiskáren</t>
  </si>
  <si>
    <t>poštovní poplatky</t>
  </si>
  <si>
    <t>poštovní známky</t>
  </si>
  <si>
    <t>deratizace a desinfekce</t>
  </si>
  <si>
    <t>údržba programu GORDIC</t>
  </si>
  <si>
    <t>elektrorevize, plynorevize, hromosvodů, komínů, hasících přístrojů,</t>
  </si>
  <si>
    <t>přeprava žáků ze ZŠ E.Rošického do ZŠ B10 na hodiny tělesné výchovy</t>
  </si>
  <si>
    <t>Výkony spojů (telef., pošt. poplatky)</t>
  </si>
  <si>
    <t>Odpisy DHM - pořízeno z vlast.zdrojů</t>
  </si>
  <si>
    <t>Odpisy DHM - svěřeno zřizovatelem</t>
  </si>
  <si>
    <t>Odpisy staveb - pořízeno z vlast.zdrojů</t>
  </si>
  <si>
    <t>Investice</t>
  </si>
  <si>
    <t>výdajové příjmové doklady, HP …</t>
  </si>
  <si>
    <t>údržba programu</t>
  </si>
  <si>
    <t>deratizace, desinfekce</t>
  </si>
  <si>
    <t>vyčištění lapolu (tukové jímky)</t>
  </si>
  <si>
    <t>ostatní revize</t>
  </si>
  <si>
    <t xml:space="preserve">        Základní škola a mateřská škola Ostrava - Svinov, příspěvková organizace </t>
  </si>
  <si>
    <t xml:space="preserve">                                    Bílovecká 10, Ostrava - Svinov</t>
  </si>
  <si>
    <t>tělovýchovného nářadí, přenosného el.zařízení, didakt.techniky,emisní zk…</t>
  </si>
  <si>
    <t>Spotřeba ost.mat(mat.na estet.úpravu)</t>
  </si>
  <si>
    <t>Doprava autobusem TV (z bud.E.Roš.)</t>
  </si>
  <si>
    <t xml:space="preserve">Výnosy za stravné zaměstnanců </t>
  </si>
  <si>
    <t>Výnosy ostatní</t>
  </si>
  <si>
    <t>Ostatní náklady z činnosti</t>
  </si>
  <si>
    <t>Výnosy z pronájmu</t>
  </si>
  <si>
    <t>Ostatní výnosy z činnosti</t>
  </si>
  <si>
    <t>Výnosy za úplatu ŠD</t>
  </si>
  <si>
    <t>Výnosy z prodeje služeb-produktů c.s.</t>
  </si>
  <si>
    <t>609.300</t>
  </si>
  <si>
    <t>609.310</t>
  </si>
  <si>
    <t>609.330</t>
  </si>
  <si>
    <t>662.300</t>
  </si>
  <si>
    <t>649.600</t>
  </si>
  <si>
    <t>602.100</t>
  </si>
  <si>
    <t>603.130</t>
  </si>
  <si>
    <t>602.110</t>
  </si>
  <si>
    <t>Účet 501.300.02.1 ZŠ  Spotřeba čistícího materiálu</t>
  </si>
  <si>
    <t>Účet 501.310.02.1 ZŠ  Spotřeba kancelářského materiálu</t>
  </si>
  <si>
    <t>Účet 501.320.02.1 ZŠ  Spotřeba materiálu pro údržbu</t>
  </si>
  <si>
    <t>Účet 501.330.02.1 ZŠ  Spotřeba tiskopisů</t>
  </si>
  <si>
    <t>Účet 501.360.02.1 ZŠ Spotřeba estetetického materiálu</t>
  </si>
  <si>
    <t>Účet 501.420.02.1 ZŠ  Spotřeba nádobí</t>
  </si>
  <si>
    <t>Účet 501.490.02.1 ZŠ  Spotřeba ostatního materiálu</t>
  </si>
  <si>
    <t>Účet 501.520.02.2 ZŠ - Spotřeba učebních pomůcek pro ŠD</t>
  </si>
  <si>
    <t>Účet 501.530.02.1 ZŠ  Spotřeba tisku</t>
  </si>
  <si>
    <t>Účet 511.300.02.1 ZŠ  Opravy a udržování</t>
  </si>
  <si>
    <t>Účet 518.310.02.1 ZŠ  Ostatní služby - výkony spojů</t>
  </si>
  <si>
    <t>Účet 518.411.02.1 ZŠ Ostatní služby - programové vybavení</t>
  </si>
  <si>
    <t>Účet 518.750.02.1 ZŠ  Ostatní služby</t>
  </si>
  <si>
    <t>Účet 518.770.02.1 ZŠ  Ostatní služby - revize zařízení</t>
  </si>
  <si>
    <t>Účet 518.780.02.1 ZŠ Ostatní služby - doprava autobusem</t>
  </si>
  <si>
    <t>Účet 549.410.02.1 ZŠ Plnění povinného podílu osob se zdrav.postiž.</t>
  </si>
  <si>
    <t>Účet 551.300.02.1 Odpisy DHM - pořízeno z vlastních zdrojů</t>
  </si>
  <si>
    <t>Účet 551.310.02.1 Odpisy DHM - svěřeno zřizovatelem</t>
  </si>
  <si>
    <t>Účet 551.320.02.1 Odpisy staveb - svěřeno zřizovatelem</t>
  </si>
  <si>
    <t>Účet 551.330.02.1 Odpisy staveb - pořízeno z vlastních zdrojů</t>
  </si>
  <si>
    <t>Účet 501.300.02.3 ŠJ Spotřeba čistícího materiálu</t>
  </si>
  <si>
    <t>Účet 501.310.02.3 ŠJ  Spotřeba kancelářského materiálu</t>
  </si>
  <si>
    <t>Účet 501.320.02.3 ŠJ  Spotřeba materiálu pro údržbu</t>
  </si>
  <si>
    <t>Účet 501.330.02.3 ŠJ  Spotřeba tiskopisů</t>
  </si>
  <si>
    <t>Účet 501.420.02.3 ŠJ  Spotřeba nádobí</t>
  </si>
  <si>
    <t>Účet 511.300.02.3 ŠJ  Opravy a udržování</t>
  </si>
  <si>
    <t>Účet 518.750.02.3 ŠJ  Ostatní služby</t>
  </si>
  <si>
    <t>Účet 518.770.02.3 ŠJ  Ostatní služby - revize zařízení</t>
  </si>
  <si>
    <t>501.300</t>
  </si>
  <si>
    <t>501.310</t>
  </si>
  <si>
    <t>501.320</t>
  </si>
  <si>
    <t>501.330</t>
  </si>
  <si>
    <t>501.340</t>
  </si>
  <si>
    <t>501.360</t>
  </si>
  <si>
    <t>501.400</t>
  </si>
  <si>
    <t>501.420</t>
  </si>
  <si>
    <t>501.430</t>
  </si>
  <si>
    <t>501.450</t>
  </si>
  <si>
    <t>501.460</t>
  </si>
  <si>
    <t>501.490</t>
  </si>
  <si>
    <t>501.520</t>
  </si>
  <si>
    <t>501.530</t>
  </si>
  <si>
    <t>501.560</t>
  </si>
  <si>
    <t>501.700</t>
  </si>
  <si>
    <t>502.300</t>
  </si>
  <si>
    <t>502.310</t>
  </si>
  <si>
    <t>502.320</t>
  </si>
  <si>
    <t>511.300</t>
  </si>
  <si>
    <t>512.300</t>
  </si>
  <si>
    <t>518.310</t>
  </si>
  <si>
    <t>518.411</t>
  </si>
  <si>
    <t>518.420</t>
  </si>
  <si>
    <t>518.610</t>
  </si>
  <si>
    <t>518.701</t>
  </si>
  <si>
    <t>518.710</t>
  </si>
  <si>
    <t>518.750</t>
  </si>
  <si>
    <t>518.770</t>
  </si>
  <si>
    <t>518.780</t>
  </si>
  <si>
    <t>549.400</t>
  </si>
  <si>
    <t>549.410</t>
  </si>
  <si>
    <t>Ostatní nákl.z čin.-plnění povin.pod.ZP</t>
  </si>
  <si>
    <t>551.300</t>
  </si>
  <si>
    <t>551.310</t>
  </si>
  <si>
    <t>551.320</t>
  </si>
  <si>
    <t>551.330</t>
  </si>
  <si>
    <t>521.000-</t>
  </si>
  <si>
    <t>Náklady</t>
  </si>
  <si>
    <t>Výnosy</t>
  </si>
  <si>
    <t>údržba programu Bakaláři, Platy, Pokladna</t>
  </si>
  <si>
    <t xml:space="preserve">Výnosy za stravné žáků a dětí MŠ </t>
  </si>
  <si>
    <t>Ostatní školení (BOZ, PO….)</t>
  </si>
  <si>
    <t>telefonní poplatky</t>
  </si>
  <si>
    <t>podnosy pro výdej stravy</t>
  </si>
  <si>
    <t xml:space="preserve">analýza odpadních vod </t>
  </si>
  <si>
    <t>Účet 501.500.02.1 ZŠ Spotřeba materiálu - Učebnic</t>
  </si>
  <si>
    <t>Účet 501.520.02.1 ZŠ Spotřeba materiálu - Metodické příručky a učební pomůcky</t>
  </si>
  <si>
    <t>běžná údržba a oprava strojů ve ŠJ (chladící boxy, pečící trouba, mycí stroj,</t>
  </si>
  <si>
    <t>501.500</t>
  </si>
  <si>
    <t>Spotřeba materiálu - učebnic</t>
  </si>
  <si>
    <t>Spotřeba materiálu - MP, učeb.pom.ZŠ</t>
  </si>
  <si>
    <t>022.000</t>
  </si>
  <si>
    <t>Samostatné movité věci a soubory mov. věcí (DHM)</t>
  </si>
  <si>
    <t>518.400</t>
  </si>
  <si>
    <t>527.200</t>
  </si>
  <si>
    <t>558.300</t>
  </si>
  <si>
    <t>Spotřeba DDHM  (od 3000 - 40000 Kč)</t>
  </si>
  <si>
    <t>Účet 501.400.02.1 ZŠ Spotřeba mat. PE  (od 501 - 2 999 Kč)</t>
  </si>
  <si>
    <t>Účet 558.300.02.1 ZŠ  Spotřeba DDHM  (od 3 000 - 40 000 Kč)</t>
  </si>
  <si>
    <t>Spotřeba mat. PE  (od 501 - 2999 Kč)</t>
  </si>
  <si>
    <t>Účet 501.400.02.3 ŠJ Spotřeba mat. PE (od 501 - 2 999 Kč)</t>
  </si>
  <si>
    <t>Účet 558.300.02.3 ŠJ  Spotřeba DDHM  (od 3 000 - 40 000 Kč)</t>
  </si>
  <si>
    <t>672.750</t>
  </si>
  <si>
    <t>Odpidy DHM-svěřeno zřiz.-Transfer.pod.</t>
  </si>
  <si>
    <t>Výnosy-Transferový podíl-odpisy staveb</t>
  </si>
  <si>
    <t>Stavby-svěřeno zřizovatelem</t>
  </si>
  <si>
    <t>Odpisy staveb - Transferový podíl (403)</t>
  </si>
  <si>
    <t>svěřeno zřizovatelem</t>
  </si>
  <si>
    <t>501.800</t>
  </si>
  <si>
    <t>Spotřeba materiálu pro údržbu</t>
  </si>
  <si>
    <t>518.800</t>
  </si>
  <si>
    <t>spotřeba PHM</t>
  </si>
  <si>
    <t>tonery - Multimediální učebna, kabinety - ZŠ B10, ZŠ B1, ZŠ ER</t>
  </si>
  <si>
    <t>odpisy z účtu 401</t>
  </si>
  <si>
    <t>odpisy z účtu 403 - Transférový podíl</t>
  </si>
  <si>
    <t>odpisy DHM  celkem: z toho:</t>
  </si>
  <si>
    <t>z toho:</t>
  </si>
  <si>
    <t>výměna motorového oleje, výměna filtrů</t>
  </si>
  <si>
    <t>provozní kapaliny (ostřikovač, chladící, rozmražovač…)</t>
  </si>
  <si>
    <t>pravidelné servisní prohlídky (STK + emise…)</t>
  </si>
  <si>
    <t xml:space="preserve">   Základní škola</t>
  </si>
  <si>
    <t xml:space="preserve">   Školní jídelna</t>
  </si>
  <si>
    <t xml:space="preserve">Odpisy DHM-poř.z vl.zdr.-Transfer. podíl </t>
  </si>
  <si>
    <t>Ostatní služby - pravid. prohlídky (vozidlo)</t>
  </si>
  <si>
    <t>Ostatní služby-poplatek ČS za ved.účtu</t>
  </si>
  <si>
    <t>551.305</t>
  </si>
  <si>
    <t xml:space="preserve">Odpisy DHM-poř.z vl.zdrojů (FRM) </t>
  </si>
  <si>
    <t>ostatní materiál-učební pomůcky (lepidla, výkresy, psací potř.,barvy,štětce, lepící pásky..)</t>
  </si>
  <si>
    <t>krájecí desky (velké, malé)</t>
  </si>
  <si>
    <t>spotřeba bílého a tmavého nádobí (sklenice, misky, talíře, naběračky, vařechy, vidličky, nože…)</t>
  </si>
  <si>
    <t>591.400</t>
  </si>
  <si>
    <t>Daň z úroků</t>
  </si>
  <si>
    <t>estetická úprava sekretariátu a ředitelny</t>
  </si>
  <si>
    <t>Xero papír A4, drobný kancel. materiál - ZŠ B10, ZŠ B1, ZŠ ER (pro pedagogické pr.)</t>
  </si>
  <si>
    <t>školení řidičů</t>
  </si>
  <si>
    <t>Ostatní služby-vstup,prev.prohl.ÚZ 8584</t>
  </si>
  <si>
    <t>Ostatní služby-školení řidičů ÚZ 8584</t>
  </si>
  <si>
    <t>Opravy a udržování - vozidlo  ÚZ 8584</t>
  </si>
  <si>
    <t>521.310</t>
  </si>
  <si>
    <t>Ostatní osobní nákl. DPP - řidič ÚZ 8584</t>
  </si>
  <si>
    <t>Ostatní osobní nákl. DPP - údržbář ÚZ 111</t>
  </si>
  <si>
    <t>estetická úprava chodeb a tříd ZŠ, ŠD B10</t>
  </si>
  <si>
    <t>estetická úprava chodeb a tříd ZŠ B1</t>
  </si>
  <si>
    <t>estetická úprava chodeb a tříd ZŠ, ŠD ER</t>
  </si>
  <si>
    <t xml:space="preserve">Účet 551.300.02.3 ŠJ  Odpisy DHM - pořízeno z vlastních zdrojů </t>
  </si>
  <si>
    <t>nářadí a zařízení, instalatérské opravy, opravy HP, kotelen a ostatní opravy...)</t>
  </si>
  <si>
    <t>DPČ Mzdová režie za cizí strávníky</t>
  </si>
  <si>
    <t>noviny, časopisy, Školství, Daně a účetnictví apod.</t>
  </si>
  <si>
    <t>549.470</t>
  </si>
  <si>
    <t>Ostatní nákl.z čin.-spoluúčast k PU</t>
  </si>
  <si>
    <t>Spotřeba kancelářského materiálu</t>
  </si>
  <si>
    <t>518.760</t>
  </si>
  <si>
    <t>Adaptační kurz pro 6. třídy</t>
  </si>
  <si>
    <t>Spotřeba nářadí-Praktické vyučování</t>
  </si>
  <si>
    <t>docházkový sešit ŠD a další tiskopisy</t>
  </si>
  <si>
    <t>dotace na plavecký výcvik</t>
  </si>
  <si>
    <t>na odpisy majetku</t>
  </si>
  <si>
    <t>CELKEM:</t>
  </si>
  <si>
    <t>Celkem výnosy:</t>
  </si>
  <si>
    <t>na ostatní provozní náklady</t>
  </si>
  <si>
    <t>ÚZ 91</t>
  </si>
  <si>
    <t>Spotřeba materiálu-PHM (vozidlo) ÚZ 8584</t>
  </si>
  <si>
    <t>Celkem příspěvek:</t>
  </si>
  <si>
    <t>Odpisy staveb - svěřeno zřizovatelem (401)</t>
  </si>
  <si>
    <t>Stavby-pořízeno z vlastních zdrojů</t>
  </si>
  <si>
    <t xml:space="preserve">budova Bílovecká 1       </t>
  </si>
  <si>
    <t xml:space="preserve">budova Bílovecká 10        </t>
  </si>
  <si>
    <t>plechy do konvektomatu</t>
  </si>
  <si>
    <t>191 496,- Kč</t>
  </si>
  <si>
    <t>školní hřiště u ZŠ B10    (   1 604,- Kč x 12 měs. =    19 248,- Kč)</t>
  </si>
  <si>
    <t>103 104,- Kč</t>
  </si>
  <si>
    <t>57 996,- Kč</t>
  </si>
  <si>
    <t>Třítroubová pec T-TPE-3  (622,- Kč x 12 měs. = 7 464,- Kč)</t>
  </si>
  <si>
    <t>Plynový kotel 150 L, Elektrolux (1 247,- Kč x 12 měs. = 14 964,- Kč)</t>
  </si>
  <si>
    <t>Řezačka - Masovka M 98 U5 (582,- Kč x 12 měs. = 6 984,- Kč)</t>
  </si>
  <si>
    <t>Konvektomat SelfCooking (3 659,- Kč x 12 měs. = 43 908,- Kč)</t>
  </si>
  <si>
    <t>Náklady - Vozidlo SPZ 1TT 1024, řidič</t>
  </si>
  <si>
    <t>čištění koberců, čištění konstrukcí ve výškách, mytí oken ZŠ B10, ZŠ B1 a ZŠ ER</t>
  </si>
  <si>
    <t>učební pomůcky ZŠ ER</t>
  </si>
  <si>
    <t>osobní vůz Dacia ZŠ B10 (1 135,- Kč x 12 měs. = 13 620,- Kč)</t>
  </si>
  <si>
    <t>plnění povinného podílu osob se zdravotním postižením - odvod do SR</t>
  </si>
  <si>
    <t xml:space="preserve">Mgr. Iveta Komorášová </t>
  </si>
  <si>
    <t>ředitelka školy</t>
  </si>
  <si>
    <t>včetně toaletního papíru,pracovních pomůcek pro úklid, včetně dezinfekce</t>
  </si>
  <si>
    <t>Vybavení TV</t>
  </si>
  <si>
    <t>pomůcky pro výuku TV (míče, síť, obruče, štafetové sety…) B1</t>
  </si>
  <si>
    <t>pomůcky pro výuku TV (míče, síť, obruče, florbalové hole, pálky na stolní tenis …) B10</t>
  </si>
  <si>
    <t>Didaktická technika ZŠ</t>
  </si>
  <si>
    <t>cvičná kuchyňka</t>
  </si>
  <si>
    <t>Účet 501.800.02.1  ZŠ  ÚZ 8584 Spotřeba materiálu</t>
  </si>
  <si>
    <t>Účet 511.300.02.1  ŠJ  ÚZ 8584  Opravy a udržování</t>
  </si>
  <si>
    <t>Účet 518.701.02.1 ZŠ ÚZ 8584 Ostatní služby</t>
  </si>
  <si>
    <t>Účet 518.750.02.1 ZŠ ÚZ 8584 Ostatní služby</t>
  </si>
  <si>
    <t>Účet 518.800.02.1  ŠJ  ÚZ 8584 Ostatní služby</t>
  </si>
  <si>
    <t>Očekávaná ztráta na kterou žádáme</t>
  </si>
  <si>
    <t>schválení příspěvku</t>
  </si>
  <si>
    <t>Myčka na nádobí (2 394,- Kč x 12 měs. = 28 728,- Kč)</t>
  </si>
  <si>
    <t>Myčka na nádobí (1 392,- Kč x 12 měs. = 16 704,- Kč)</t>
  </si>
  <si>
    <t>server HW (1 007,- Kč x 12 měs. =  12 084,- Kč)</t>
  </si>
  <si>
    <t>budova Bílovecká 1 - rekonstrukce podlahy (1 342,- Kč x 12 měs.= 16 104,- Kč)</t>
  </si>
  <si>
    <t>budova Bílovecká 10         (12 114,- Kč x 12 měs. =   145 368,- Kč)</t>
  </si>
  <si>
    <t xml:space="preserve">ostatní programy </t>
  </si>
  <si>
    <t>estetická úprava jídelny ZŠ B10</t>
  </si>
  <si>
    <t>estetická úprava jídelny ZŠ ER</t>
  </si>
  <si>
    <t>Školní družina ZŠ B10 a ZŠ ER</t>
  </si>
  <si>
    <t>učební pomůcky ZŠ B10 II. st.</t>
  </si>
  <si>
    <t>učební pomůcky ZŠ B10 I. st.</t>
  </si>
  <si>
    <t>učební pomůcky ZŠ B1</t>
  </si>
  <si>
    <t xml:space="preserve">Mzdová režie řidič </t>
  </si>
  <si>
    <t>Elektrická pánev ALBA 80 l (958,- Kč x 12 měs. = 11 496,- Kč</t>
  </si>
  <si>
    <t>1 ks hlinikový regál s plastovými policemi do skladu</t>
  </si>
  <si>
    <t>2 ks termoport - rozvoz stravy</t>
  </si>
  <si>
    <t>021.000</t>
  </si>
  <si>
    <t>běžné opravy v areálu ZŠ B1, B10 a ER (opravy elektrické instalace, plyn, tělovýchovného</t>
  </si>
  <si>
    <t>Provozní a přímé náklady na výuku plavání</t>
  </si>
  <si>
    <t>1 ks síto do okna sekretariát</t>
  </si>
  <si>
    <t>881 808,- Kč</t>
  </si>
  <si>
    <t xml:space="preserve">Elektrický kotel (2 527,-Kč x 12 měs. = 30 324,-Kč)                 </t>
  </si>
  <si>
    <t>Kráječ chleba a knedlíků (639,-Kč x 12 měs. = 7 668,-Kč)</t>
  </si>
  <si>
    <t>1 ks stojací mrazák</t>
  </si>
  <si>
    <t xml:space="preserve">malování kuchyně a přilehlých prostor </t>
  </si>
  <si>
    <t>oprava podlahy výdejny MŠ Pol</t>
  </si>
  <si>
    <t xml:space="preserve">vybavení výdejny MŠ Pol </t>
  </si>
  <si>
    <t xml:space="preserve">Účet 501.340  Praktické vyučování </t>
  </si>
  <si>
    <t>6 ks kancelářských židlí ZŠ B10, ZŠ ER, ZŠ B1</t>
  </si>
  <si>
    <t>4 ks basketbalové koše venkovní - nacenění ROTN</t>
  </si>
  <si>
    <t>1 ks aku sekačka na trávu ZŠ B10, B1</t>
  </si>
  <si>
    <t>5 ks nízkých skříněk na knihy ZŠ B10, učebna 25  (dopravní výchova)</t>
  </si>
  <si>
    <t>30 ks jednolavice + židle  ZŠ B10 uč. 25 (dopravní výchova)</t>
  </si>
  <si>
    <t>1 ks učitelský stůl + židle ZŠ B10 uč. 25 (dopravní výchova)</t>
  </si>
  <si>
    <t>věšákové soupravy + botníky ZŠ B10 uč. 25 (dopravní výchova)</t>
  </si>
  <si>
    <t>3 ks sedací souprava ZŠ B10  uč. 25 (dopravní výchova)</t>
  </si>
  <si>
    <t>2 ks vysoké skříně/ regály na pomůcky ZŠ B10 uč. 25 (dopravní výchova)</t>
  </si>
  <si>
    <t>2 ks skříni pro nájemce ZŠ B1</t>
  </si>
  <si>
    <t>koberec ŠD B10 uč. 71, 73, B10 učebna 3-05, 3-03, 3-04</t>
  </si>
  <si>
    <t>Klimatizace ŠJ ER - výdejna</t>
  </si>
  <si>
    <t>2 ks Policové skříňky s plastovými boxy - ZŠ B1, učebna č. 29</t>
  </si>
  <si>
    <t>nábytek učebna místnost 71</t>
  </si>
  <si>
    <t>10 ks iPad pro výuku včetně nabíječky</t>
  </si>
  <si>
    <t>15 ks Mcbook pro žáky - učebna č. 25 (dopravní výchova)</t>
  </si>
  <si>
    <t>Odstranění výtahové šachtice ZŠ ER</t>
  </si>
  <si>
    <t>Oprava elektroinstalace B1 uč. 29, B10 č. 25 (dopravní výchova)</t>
  </si>
  <si>
    <t>Výměna stávajících svítidel ZŠ B10-malá TV, učebna 3-05, ZŠ B1 - malá TV</t>
  </si>
  <si>
    <t>voskování linolea ZŠ B10 ŠD 73,74, učebna č. 7, učebna 57 (PC)</t>
  </si>
  <si>
    <t>Oprava nátěrů na lavice a stoly altán ER</t>
  </si>
  <si>
    <t>výměna linolea ZŠ B10 uč. 25 (dopravní výchova) a uč. 29 na B1</t>
  </si>
  <si>
    <t>Výměna průchozích dveří ke třídám 1.patro, přízemí celkem 3 ks</t>
  </si>
  <si>
    <t>včetně kování a zámku</t>
  </si>
  <si>
    <t>Výměna dveří na WC dívky, chlapci 1. patro, přízemí, vestibul celkem ks     (2000,-/ks)</t>
  </si>
  <si>
    <t>oprava skříni učebna 40 ZŠ B10</t>
  </si>
  <si>
    <t>Účet 512.300   Cestovné</t>
  </si>
  <si>
    <t>Účet 518.400    Ostatní služby - poplatek ČS za vedení účtu</t>
  </si>
  <si>
    <t xml:space="preserve">IT licence - výuka </t>
  </si>
  <si>
    <t>Účet 518.420    Provozní a přímé náklady na výuku plavání</t>
  </si>
  <si>
    <t>Účet 518.610   Odvoz tuhého odpadu</t>
  </si>
  <si>
    <t>Účet 518.701   Ostatní školení (BOZ, PO)</t>
  </si>
  <si>
    <t>Účet 518.710     Výpočet a zpracování mezd</t>
  </si>
  <si>
    <t>preventivní prohlídky, výpis z lékařské dokumentace</t>
  </si>
  <si>
    <t>ostatní služby (čištění komínových průduchů, měření emisí)</t>
  </si>
  <si>
    <t>mytí nedostupných oken ZŠ ER, ZŠ B10, B1</t>
  </si>
  <si>
    <t>Účet 518.760     Adaptační kurz pro 6. třídy</t>
  </si>
  <si>
    <t>Účet 549.400     Ostatní náklady z činnosti</t>
  </si>
  <si>
    <t>Účet 549.470    Ostatní náklady z čin.-spoluúčast k PU</t>
  </si>
  <si>
    <t>preventivní prohlídky</t>
  </si>
  <si>
    <t>3 ks dataprojektor ZŠ uč. 25, 57 a B1 uč. 117</t>
  </si>
  <si>
    <t>výměna rozvodů vody a kanalizace ZŠ B1</t>
  </si>
  <si>
    <t>mrazící skříň</t>
  </si>
  <si>
    <t>518.130</t>
  </si>
  <si>
    <t>Prevenční workshopy</t>
  </si>
  <si>
    <t>Výměna telefonní ústředny na ZŠ ER</t>
  </si>
  <si>
    <t>kreditní jízdenka na akce školy</t>
  </si>
  <si>
    <t>Účet 501.430 Spotřeba ručníků a útěrek</t>
  </si>
  <si>
    <t>Účet 501.450 Spotřeba léků a vybavení lékárniček</t>
  </si>
  <si>
    <t>Účet 501.460 Spotřeba OOPP</t>
  </si>
  <si>
    <t>Účet 501.560  Spotřeba odborné literatury</t>
  </si>
  <si>
    <r>
      <t>poplatek-správa infor.techn.</t>
    </r>
    <r>
      <rPr>
        <sz val="10"/>
        <rFont val="Arial CE"/>
        <family val="0"/>
      </rPr>
      <t>15.000,- Kč/měsíc+mimořádné výjezdy</t>
    </r>
  </si>
  <si>
    <t>1 ks hliníkové schůdky ZŠ ER</t>
  </si>
  <si>
    <t>1 ks akumulátorový vysavač ZŠ ER</t>
  </si>
  <si>
    <t>rekonstrukce podlahy místnosti ER 2-28</t>
  </si>
  <si>
    <t>výkop a betonáž sloupků plotu a brána ZŠ B10</t>
  </si>
  <si>
    <t>malování učeben ZŠ B10 č. 71,73,74, schodiště, učebna č. 25 (dop. výchova) kancelář č. 68,70</t>
  </si>
  <si>
    <t>Oprava krytů topení ZŠ B1 - TV</t>
  </si>
  <si>
    <t>žákovské deníky, vysvědčení a další tiskopisy</t>
  </si>
  <si>
    <t>Dřevěný obklad ZŠ, ŠD ER - učebna ER2-26</t>
  </si>
  <si>
    <t>lavice s botníkem do šatny ZŠ ER ER1-3</t>
  </si>
  <si>
    <t>rolety do oken ZŠB10 - ŠD</t>
  </si>
  <si>
    <t>NÁVRH - ROZPOČET    ZŠ   OSTRAVA-SVINOV     ROK  2024</t>
  </si>
  <si>
    <t>vstupní dveře do ŠJ</t>
  </si>
  <si>
    <t>V Ostravě - Svinově: 18.10.2023</t>
  </si>
  <si>
    <t>ostatní finanční náklady</t>
  </si>
  <si>
    <t>DPP z Doplňkové činnosti, cizí stráv.</t>
  </si>
  <si>
    <t>Mrazící skříň (356,- Kč x 12 měs. = 4 272,9 Kč)</t>
  </si>
  <si>
    <t>Profi myčka (1 527,- Kč x 12 měs. = 18 324,- Kč)</t>
  </si>
  <si>
    <t>Účet 518.130 Prevenční workshopy</t>
  </si>
  <si>
    <t>dataprojektory 3 x (803,- Kč x 12 měs. X 3 ks = 28 908,- Kč)</t>
  </si>
  <si>
    <t>docházkový systém ŠD (673,- Kč x 12 měs. = 8 076,-Kč)</t>
  </si>
  <si>
    <t>altán Bílovecká 1 (2 628,- Kč x 12 měs. = 31 536,- Kč)</t>
  </si>
  <si>
    <t>3 ks výukové venkovní tabule ZŠ ER</t>
  </si>
  <si>
    <t>4 ks herních prvků na zahradu ŠD ZŠ B10</t>
  </si>
  <si>
    <t>3 ks sedacích souprav - chodby B10</t>
  </si>
  <si>
    <t>5 ks akuvrtačka ZŠ B10 - Dílny</t>
  </si>
  <si>
    <t>3 ks sedacích sestav</t>
  </si>
  <si>
    <t>malování WC dívky 60, WC chlapci č.59, ER jídelna + výdejna, chodby R1, učebna č.R1-15, R1-23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</si>
</sst>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,000"/>
    <numFmt numFmtId="167" formatCode="0,000"/>
    <numFmt numFmtId="168" formatCode="000,000"/>
    <numFmt numFmtId="169" formatCode="_-* #,##0.000\ &quot;Kč&quot;_-;\-* #,##0.000\ &quot;Kč&quot;_-;_-* &quot;-&quot;??\ &quot;Kč&quot;_-;_-@_-"/>
    <numFmt numFmtId="170" formatCode="_-* #,##0.0000\ &quot;Kč&quot;_-;\-* #,##0.0000\ &quot;Kč&quot;_-;_-* &quot;-&quot;??\ &quot;Kč&quot;_-;_-@_-"/>
    <numFmt numFmtId="171" formatCode="_-* #,##0.0\ &quot;Kč&quot;_-;\-* #,##0.0\ &quot;Kč&quot;_-;_-* &quot;-&quot;??\ &quot;Kč&quot;_-;_-@_-"/>
    <numFmt numFmtId="172" formatCode="_-* #,##0\ &quot;Kč&quot;_-;\-* #,##0\ &quot;Kč&quot;_-;_-* &quot;-&quot;??\ &quot;Kč&quot;_-;_-@_-"/>
    <numFmt numFmtId="173" formatCode="\1#,000"/>
    <numFmt numFmtId="174" formatCode="0.0"/>
    <numFmt numFmtId="175" formatCode="_-* #,##0.0\ _K_č_-;\-* #,##0.0\ _K_č_-;_-* &quot;-&quot;??\ _K_č_-;_-@_-"/>
    <numFmt numFmtId="176" formatCode="_-* #,##0\ _K_č_-;\-* #,##0\ _K_č_-;_-* &quot;-&quot;??\ _K_č_-;_-@_-"/>
    <numFmt numFmtId="177" formatCode="000,000.0"/>
    <numFmt numFmtId="178" formatCode="000,000.00"/>
    <numFmt numFmtId="179" formatCode="[$-405]d\.\ mmmm\ yyyy"/>
    <numFmt numFmtId="180" formatCode="_-* #,##0.000\ _K_č_-;\-* #,##0.000\ _K_č_-;_-* &quot;-&quot;??\ _K_č_-;_-@_-"/>
    <numFmt numFmtId="181" formatCode="[$-405]dddd\ d\.\ mmmm\ yyyy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56"/>
      <name val="Arial CE"/>
      <family val="0"/>
    </font>
    <font>
      <sz val="10"/>
      <color indexed="56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002060"/>
      <name val="Arial CE"/>
      <family val="0"/>
    </font>
    <font>
      <sz val="10"/>
      <color rgb="FF002060"/>
      <name val="Arial CE"/>
      <family val="0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172" fontId="3" fillId="0" borderId="0" xfId="38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172" fontId="0" fillId="0" borderId="0" xfId="0" applyNumberFormat="1" applyAlignment="1">
      <alignment/>
    </xf>
    <xf numFmtId="172" fontId="3" fillId="0" borderId="0" xfId="38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0" fillId="33" borderId="11" xfId="0" applyFill="1" applyBorder="1" applyAlignment="1">
      <alignment/>
    </xf>
    <xf numFmtId="172" fontId="0" fillId="33" borderId="10" xfId="38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72" fontId="0" fillId="33" borderId="14" xfId="38" applyNumberFormat="1" applyFont="1" applyFill="1" applyBorder="1" applyAlignment="1">
      <alignment/>
    </xf>
    <xf numFmtId="172" fontId="3" fillId="33" borderId="11" xfId="38" applyNumberFormat="1" applyFont="1" applyFill="1" applyBorder="1" applyAlignment="1">
      <alignment/>
    </xf>
    <xf numFmtId="172" fontId="0" fillId="33" borderId="15" xfId="38" applyNumberFormat="1" applyFont="1" applyFill="1" applyBorder="1" applyAlignment="1">
      <alignment/>
    </xf>
    <xf numFmtId="172" fontId="3" fillId="33" borderId="10" xfId="38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0" xfId="0" applyFont="1" applyFill="1" applyBorder="1" applyAlignment="1">
      <alignment/>
    </xf>
    <xf numFmtId="172" fontId="3" fillId="33" borderId="14" xfId="38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72" fontId="3" fillId="33" borderId="0" xfId="38" applyNumberFormat="1" applyFont="1" applyFill="1" applyBorder="1" applyAlignment="1">
      <alignment horizontal="left" indent="2"/>
    </xf>
    <xf numFmtId="0" fontId="0" fillId="33" borderId="16" xfId="0" applyFill="1" applyBorder="1" applyAlignment="1">
      <alignment/>
    </xf>
    <xf numFmtId="0" fontId="3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172" fontId="3" fillId="33" borderId="18" xfId="38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172" fontId="0" fillId="33" borderId="10" xfId="38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0" fillId="33" borderId="18" xfId="0" applyFill="1" applyBorder="1" applyAlignment="1">
      <alignment/>
    </xf>
    <xf numFmtId="172" fontId="0" fillId="33" borderId="18" xfId="38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8" fillId="33" borderId="22" xfId="0" applyFont="1" applyFill="1" applyBorder="1" applyAlignment="1">
      <alignment/>
    </xf>
    <xf numFmtId="172" fontId="0" fillId="33" borderId="22" xfId="38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23" xfId="0" applyFont="1" applyFill="1" applyBorder="1" applyAlignment="1">
      <alignment/>
    </xf>
    <xf numFmtId="172" fontId="3" fillId="33" borderId="23" xfId="38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10" fillId="33" borderId="24" xfId="0" applyFont="1" applyFill="1" applyBorder="1" applyAlignment="1">
      <alignment/>
    </xf>
    <xf numFmtId="172" fontId="0" fillId="33" borderId="24" xfId="38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3" fillId="33" borderId="25" xfId="0" applyFont="1" applyFill="1" applyBorder="1" applyAlignment="1">
      <alignment/>
    </xf>
    <xf numFmtId="172" fontId="3" fillId="33" borderId="25" xfId="38" applyNumberFormat="1" applyFont="1" applyFill="1" applyBorder="1" applyAlignment="1">
      <alignment/>
    </xf>
    <xf numFmtId="172" fontId="3" fillId="33" borderId="23" xfId="38" applyNumberFormat="1" applyFont="1" applyFill="1" applyBorder="1" applyAlignment="1">
      <alignment/>
    </xf>
    <xf numFmtId="0" fontId="0" fillId="33" borderId="26" xfId="0" applyFill="1" applyBorder="1" applyAlignment="1">
      <alignment/>
    </xf>
    <xf numFmtId="0" fontId="3" fillId="33" borderId="27" xfId="0" applyFont="1" applyFill="1" applyBorder="1" applyAlignment="1">
      <alignment/>
    </xf>
    <xf numFmtId="172" fontId="3" fillId="33" borderId="28" xfId="38" applyNumberFormat="1" applyFont="1" applyFill="1" applyBorder="1" applyAlignment="1">
      <alignment/>
    </xf>
    <xf numFmtId="172" fontId="3" fillId="33" borderId="27" xfId="38" applyNumberFormat="1" applyFont="1" applyFill="1" applyBorder="1" applyAlignment="1">
      <alignment/>
    </xf>
    <xf numFmtId="172" fontId="3" fillId="33" borderId="24" xfId="38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172" fontId="3" fillId="33" borderId="29" xfId="0" applyNumberFormat="1" applyFont="1" applyFill="1" applyBorder="1" applyAlignment="1">
      <alignment/>
    </xf>
    <xf numFmtId="172" fontId="3" fillId="33" borderId="25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172" fontId="3" fillId="33" borderId="0" xfId="38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72" fontId="0" fillId="33" borderId="20" xfId="38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172" fontId="0" fillId="33" borderId="21" xfId="38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20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172" fontId="3" fillId="33" borderId="15" xfId="38" applyNumberFormat="1" applyFont="1" applyFill="1" applyBorder="1" applyAlignment="1">
      <alignment horizontal="left" indent="2"/>
    </xf>
    <xf numFmtId="0" fontId="0" fillId="33" borderId="19" xfId="0" applyFill="1" applyBorder="1" applyAlignment="1">
      <alignment/>
    </xf>
    <xf numFmtId="172" fontId="0" fillId="33" borderId="15" xfId="38" applyNumberFormat="1" applyFont="1" applyFill="1" applyBorder="1" applyAlignment="1">
      <alignment horizontal="left" indent="2"/>
    </xf>
    <xf numFmtId="0" fontId="3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172" fontId="0" fillId="33" borderId="10" xfId="38" applyNumberFormat="1" applyFont="1" applyFill="1" applyBorder="1" applyAlignment="1">
      <alignment horizontal="left" indent="2"/>
    </xf>
    <xf numFmtId="0" fontId="3" fillId="33" borderId="16" xfId="0" applyFont="1" applyFill="1" applyBorder="1" applyAlignment="1">
      <alignment/>
    </xf>
    <xf numFmtId="172" fontId="3" fillId="33" borderId="18" xfId="38" applyNumberFormat="1" applyFont="1" applyFill="1" applyBorder="1" applyAlignment="1">
      <alignment horizontal="left" indent="2"/>
    </xf>
    <xf numFmtId="172" fontId="3" fillId="33" borderId="15" xfId="38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4" xfId="0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172" fontId="3" fillId="33" borderId="18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72" fontId="3" fillId="33" borderId="10" xfId="38" applyNumberFormat="1" applyFont="1" applyFill="1" applyBorder="1" applyAlignment="1">
      <alignment/>
    </xf>
    <xf numFmtId="172" fontId="3" fillId="33" borderId="18" xfId="38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5" fontId="3" fillId="33" borderId="10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0" fontId="3" fillId="33" borderId="26" xfId="0" applyFont="1" applyFill="1" applyBorder="1" applyAlignment="1">
      <alignment/>
    </xf>
    <xf numFmtId="5" fontId="3" fillId="33" borderId="24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72" fontId="9" fillId="33" borderId="0" xfId="38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172" fontId="3" fillId="33" borderId="24" xfId="38" applyNumberFormat="1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2" fontId="0" fillId="33" borderId="24" xfId="38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72" fontId="3" fillId="33" borderId="15" xfId="0" applyNumberFormat="1" applyFont="1" applyFill="1" applyBorder="1" applyAlignment="1">
      <alignment/>
    </xf>
    <xf numFmtId="172" fontId="0" fillId="33" borderId="15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9" xfId="38" applyNumberFormat="1" applyFont="1" applyFill="1" applyBorder="1" applyAlignment="1">
      <alignment/>
    </xf>
    <xf numFmtId="172" fontId="0" fillId="33" borderId="15" xfId="38" applyNumberFormat="1" applyFont="1" applyFill="1" applyBorder="1" applyAlignment="1">
      <alignment horizontal="right"/>
    </xf>
    <xf numFmtId="172" fontId="0" fillId="33" borderId="11" xfId="38" applyNumberFormat="1" applyFont="1" applyFill="1" applyBorder="1" applyAlignment="1">
      <alignment/>
    </xf>
    <xf numFmtId="172" fontId="0" fillId="33" borderId="16" xfId="38" applyNumberFormat="1" applyFont="1" applyFill="1" applyBorder="1" applyAlignment="1">
      <alignment/>
    </xf>
    <xf numFmtId="172" fontId="0" fillId="33" borderId="18" xfId="38" applyNumberFormat="1" applyFont="1" applyFill="1" applyBorder="1" applyAlignment="1">
      <alignment horizontal="right"/>
    </xf>
    <xf numFmtId="172" fontId="0" fillId="33" borderId="13" xfId="38" applyNumberFormat="1" applyFont="1" applyFill="1" applyBorder="1" applyAlignment="1">
      <alignment horizontal="right"/>
    </xf>
    <xf numFmtId="172" fontId="0" fillId="33" borderId="12" xfId="38" applyNumberFormat="1" applyFont="1" applyFill="1" applyBorder="1" applyAlignment="1">
      <alignment horizontal="right"/>
    </xf>
    <xf numFmtId="172" fontId="0" fillId="33" borderId="17" xfId="38" applyNumberFormat="1" applyFont="1" applyFill="1" applyBorder="1" applyAlignment="1">
      <alignment/>
    </xf>
    <xf numFmtId="172" fontId="0" fillId="33" borderId="0" xfId="38" applyNumberFormat="1" applyFont="1" applyFill="1" applyBorder="1" applyAlignment="1">
      <alignment horizontal="right"/>
    </xf>
    <xf numFmtId="172" fontId="0" fillId="33" borderId="13" xfId="38" applyNumberFormat="1" applyFont="1" applyFill="1" applyBorder="1" applyAlignment="1">
      <alignment/>
    </xf>
    <xf numFmtId="172" fontId="0" fillId="33" borderId="21" xfId="38" applyNumberFormat="1" applyFont="1" applyFill="1" applyBorder="1" applyAlignment="1">
      <alignment horizontal="right"/>
    </xf>
    <xf numFmtId="172" fontId="0" fillId="33" borderId="14" xfId="38" applyNumberFormat="1" applyFont="1" applyFill="1" applyBorder="1" applyAlignment="1">
      <alignment horizontal="right"/>
    </xf>
    <xf numFmtId="172" fontId="0" fillId="33" borderId="12" xfId="38" applyNumberFormat="1" applyFont="1" applyFill="1" applyBorder="1" applyAlignment="1">
      <alignment/>
    </xf>
    <xf numFmtId="172" fontId="50" fillId="33" borderId="10" xfId="38" applyNumberFormat="1" applyFont="1" applyFill="1" applyBorder="1" applyAlignment="1">
      <alignment horizontal="left" indent="2"/>
    </xf>
    <xf numFmtId="172" fontId="51" fillId="33" borderId="15" xfId="38" applyNumberFormat="1" applyFont="1" applyFill="1" applyBorder="1" applyAlignment="1">
      <alignment/>
    </xf>
    <xf numFmtId="172" fontId="50" fillId="33" borderId="15" xfId="38" applyNumberFormat="1" applyFont="1" applyFill="1" applyBorder="1" applyAlignment="1">
      <alignment/>
    </xf>
    <xf numFmtId="172" fontId="51" fillId="33" borderId="10" xfId="38" applyNumberFormat="1" applyFont="1" applyFill="1" applyBorder="1" applyAlignment="1">
      <alignment/>
    </xf>
    <xf numFmtId="172" fontId="50" fillId="33" borderId="10" xfId="38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0" fillId="2" borderId="11" xfId="0" applyFill="1" applyBorder="1" applyAlignment="1">
      <alignment/>
    </xf>
    <xf numFmtId="0" fontId="50" fillId="2" borderId="10" xfId="0" applyFont="1" applyFill="1" applyBorder="1" applyAlignment="1">
      <alignment/>
    </xf>
    <xf numFmtId="0" fontId="0" fillId="2" borderId="12" xfId="0" applyFill="1" applyBorder="1" applyAlignment="1">
      <alignment/>
    </xf>
    <xf numFmtId="0" fontId="3" fillId="2" borderId="11" xfId="0" applyFont="1" applyFill="1" applyBorder="1" applyAlignment="1">
      <alignment/>
    </xf>
    <xf numFmtId="172" fontId="50" fillId="2" borderId="10" xfId="38" applyNumberFormat="1" applyFont="1" applyFill="1" applyBorder="1" applyAlignment="1">
      <alignment/>
    </xf>
    <xf numFmtId="3" fontId="0" fillId="2" borderId="11" xfId="0" applyNumberFormat="1" applyFill="1" applyBorder="1" applyAlignment="1">
      <alignment/>
    </xf>
    <xf numFmtId="5" fontId="50" fillId="2" borderId="10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172" fontId="51" fillId="2" borderId="10" xfId="38" applyNumberFormat="1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0" xfId="0" applyFill="1" applyBorder="1" applyAlignment="1">
      <alignment/>
    </xf>
    <xf numFmtId="0" fontId="51" fillId="33" borderId="23" xfId="0" applyFont="1" applyFill="1" applyBorder="1" applyAlignment="1">
      <alignment/>
    </xf>
    <xf numFmtId="0" fontId="51" fillId="33" borderId="24" xfId="0" applyFont="1" applyFill="1" applyBorder="1" applyAlignment="1">
      <alignment/>
    </xf>
    <xf numFmtId="5" fontId="51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5" fontId="0" fillId="33" borderId="10" xfId="0" applyNumberFormat="1" applyFont="1" applyFill="1" applyBorder="1" applyAlignment="1">
      <alignment/>
    </xf>
    <xf numFmtId="5" fontId="0" fillId="33" borderId="15" xfId="0" applyNumberFormat="1" applyFont="1" applyFill="1" applyBorder="1" applyAlignment="1">
      <alignment/>
    </xf>
    <xf numFmtId="5" fontId="0" fillId="33" borderId="24" xfId="0" applyNumberFormat="1" applyFont="1" applyFill="1" applyBorder="1" applyAlignment="1">
      <alignment/>
    </xf>
    <xf numFmtId="44" fontId="0" fillId="33" borderId="10" xfId="38" applyFont="1" applyFill="1" applyBorder="1" applyAlignment="1">
      <alignment/>
    </xf>
    <xf numFmtId="0" fontId="0" fillId="33" borderId="10" xfId="0" applyFont="1" applyFill="1" applyBorder="1" applyAlignment="1">
      <alignment/>
    </xf>
    <xf numFmtId="44" fontId="0" fillId="33" borderId="19" xfId="0" applyNumberFormat="1" applyFont="1" applyFill="1" applyBorder="1" applyAlignment="1">
      <alignment/>
    </xf>
    <xf numFmtId="44" fontId="0" fillId="33" borderId="20" xfId="0" applyNumberFormat="1" applyFont="1" applyFill="1" applyBorder="1" applyAlignment="1">
      <alignment/>
    </xf>
    <xf numFmtId="44" fontId="3" fillId="33" borderId="10" xfId="0" applyNumberFormat="1" applyFont="1" applyFill="1" applyBorder="1" applyAlignment="1">
      <alignment/>
    </xf>
    <xf numFmtId="44" fontId="3" fillId="33" borderId="0" xfId="0" applyNumberFormat="1" applyFont="1" applyFill="1" applyBorder="1" applyAlignment="1">
      <alignment/>
    </xf>
    <xf numFmtId="172" fontId="52" fillId="33" borderId="19" xfId="38" applyNumberFormat="1" applyFont="1" applyFill="1" applyBorder="1" applyAlignment="1">
      <alignment/>
    </xf>
    <xf numFmtId="172" fontId="0" fillId="33" borderId="16" xfId="38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25">
      <selection activeCell="C51" sqref="C51"/>
    </sheetView>
  </sheetViews>
  <sheetFormatPr defaultColWidth="9.00390625" defaultRowHeight="12.75"/>
  <cols>
    <col min="1" max="1" width="8.625" style="0" customWidth="1"/>
    <col min="2" max="2" width="38.50390625" style="0" customWidth="1"/>
    <col min="3" max="3" width="16.625" style="0" customWidth="1"/>
    <col min="4" max="4" width="16.125" style="0" customWidth="1"/>
    <col min="5" max="5" width="16.625" style="0" customWidth="1"/>
    <col min="6" max="7" width="14.375" style="0" bestFit="1" customWidth="1"/>
  </cols>
  <sheetData>
    <row r="1" spans="1:5" ht="15">
      <c r="A1" s="2" t="s">
        <v>52</v>
      </c>
      <c r="B1" s="2"/>
      <c r="C1" s="2"/>
      <c r="D1" s="2"/>
      <c r="E1" s="3"/>
    </row>
    <row r="2" spans="1:5" ht="15">
      <c r="A2" s="4"/>
      <c r="B2" s="4" t="s">
        <v>53</v>
      </c>
      <c r="C2" s="4"/>
      <c r="D2" s="4"/>
      <c r="E2" s="5"/>
    </row>
    <row r="3" spans="1:5" ht="15">
      <c r="A3" s="4"/>
      <c r="B3" s="4" t="s">
        <v>28</v>
      </c>
      <c r="C3" s="4"/>
      <c r="D3" s="4"/>
      <c r="E3" s="5"/>
    </row>
    <row r="4" spans="1:5" ht="15">
      <c r="A4" s="2"/>
      <c r="B4" s="6" t="s">
        <v>347</v>
      </c>
      <c r="C4" s="6"/>
      <c r="D4" s="6"/>
      <c r="E4" s="3"/>
    </row>
    <row r="5" spans="1:5" ht="15">
      <c r="A5" s="7" t="s">
        <v>139</v>
      </c>
      <c r="B5" s="7"/>
      <c r="C5" s="7"/>
      <c r="D5" s="7"/>
      <c r="E5" s="8"/>
    </row>
    <row r="6" spans="1:5" ht="12.75">
      <c r="A6" s="21"/>
      <c r="B6" s="42"/>
      <c r="C6" s="43">
        <v>1</v>
      </c>
      <c r="D6" s="44">
        <v>3</v>
      </c>
      <c r="E6" s="45"/>
    </row>
    <row r="7" spans="1:5" ht="12.75">
      <c r="A7" s="46" t="s">
        <v>0</v>
      </c>
      <c r="B7" s="47" t="s">
        <v>1</v>
      </c>
      <c r="C7" s="48" t="s">
        <v>2</v>
      </c>
      <c r="D7" s="49" t="s">
        <v>3</v>
      </c>
      <c r="E7" s="50" t="s">
        <v>4</v>
      </c>
    </row>
    <row r="8" spans="1:5" ht="12.75">
      <c r="A8" s="13" t="s">
        <v>64</v>
      </c>
      <c r="B8" s="13" t="s">
        <v>141</v>
      </c>
      <c r="C8" s="51">
        <v>0</v>
      </c>
      <c r="D8" s="18">
        <v>2837965</v>
      </c>
      <c r="E8" s="18">
        <f aca="true" t="shared" si="0" ref="E8:E17">C8+D8</f>
        <v>2837965</v>
      </c>
    </row>
    <row r="9" spans="1:5" ht="12.75">
      <c r="A9" s="13" t="s">
        <v>65</v>
      </c>
      <c r="B9" s="13" t="s">
        <v>57</v>
      </c>
      <c r="C9" s="51">
        <v>0</v>
      </c>
      <c r="D9" s="18">
        <v>535945</v>
      </c>
      <c r="E9" s="18">
        <f t="shared" si="0"/>
        <v>535945</v>
      </c>
    </row>
    <row r="10" spans="1:5" ht="12.75">
      <c r="A10" s="13" t="s">
        <v>66</v>
      </c>
      <c r="B10" s="13" t="s">
        <v>62</v>
      </c>
      <c r="C10" s="51">
        <v>224000</v>
      </c>
      <c r="D10" s="18">
        <v>0</v>
      </c>
      <c r="E10" s="18">
        <f t="shared" si="0"/>
        <v>224000</v>
      </c>
    </row>
    <row r="11" spans="1:5" ht="12.75">
      <c r="A11" s="13" t="s">
        <v>67</v>
      </c>
      <c r="B11" s="13" t="s">
        <v>5</v>
      </c>
      <c r="C11" s="18">
        <v>1600</v>
      </c>
      <c r="D11" s="51">
        <v>0</v>
      </c>
      <c r="E11" s="18">
        <f t="shared" si="0"/>
        <v>1600</v>
      </c>
    </row>
    <row r="12" spans="1:5" ht="12.75">
      <c r="A12" s="13" t="s">
        <v>68</v>
      </c>
      <c r="B12" s="13" t="s">
        <v>61</v>
      </c>
      <c r="C12" s="18">
        <v>1000</v>
      </c>
      <c r="D12" s="18">
        <v>3000</v>
      </c>
      <c r="E12" s="18">
        <f t="shared" si="0"/>
        <v>4000</v>
      </c>
    </row>
    <row r="13" spans="1:5" ht="12.75">
      <c r="A13" s="13" t="s">
        <v>69</v>
      </c>
      <c r="B13" s="13" t="s">
        <v>63</v>
      </c>
      <c r="C13" s="51">
        <v>0</v>
      </c>
      <c r="D13" s="18">
        <v>816234</v>
      </c>
      <c r="E13" s="18">
        <f t="shared" si="0"/>
        <v>816234</v>
      </c>
    </row>
    <row r="14" spans="1:5" ht="12.75">
      <c r="A14" s="13" t="s">
        <v>71</v>
      </c>
      <c r="B14" s="13" t="s">
        <v>58</v>
      </c>
      <c r="C14" s="51">
        <v>0</v>
      </c>
      <c r="D14" s="18">
        <v>20000</v>
      </c>
      <c r="E14" s="18">
        <f>C14+D14</f>
        <v>20000</v>
      </c>
    </row>
    <row r="15" spans="1:5" ht="12.75">
      <c r="A15" s="13" t="s">
        <v>70</v>
      </c>
      <c r="B15" s="13" t="s">
        <v>60</v>
      </c>
      <c r="C15" s="18">
        <v>120000</v>
      </c>
      <c r="D15" s="18">
        <v>0</v>
      </c>
      <c r="E15" s="18">
        <f t="shared" si="0"/>
        <v>120000</v>
      </c>
    </row>
    <row r="16" spans="1:5" ht="12.75">
      <c r="A16" s="13"/>
      <c r="B16" s="13"/>
      <c r="C16" s="18">
        <v>0</v>
      </c>
      <c r="D16" s="18">
        <v>0</v>
      </c>
      <c r="E16" s="18">
        <f t="shared" si="0"/>
        <v>0</v>
      </c>
    </row>
    <row r="17" spans="1:7" ht="12.75">
      <c r="A17" s="13" t="s">
        <v>163</v>
      </c>
      <c r="B17" s="13" t="s">
        <v>165</v>
      </c>
      <c r="C17" s="18">
        <v>249492</v>
      </c>
      <c r="D17" s="18">
        <v>0</v>
      </c>
      <c r="E17" s="18">
        <f t="shared" si="0"/>
        <v>249492</v>
      </c>
      <c r="G17" s="16"/>
    </row>
    <row r="18" spans="1:5" ht="12.75">
      <c r="A18" s="13"/>
      <c r="B18" s="52" t="s">
        <v>166</v>
      </c>
      <c r="C18" s="18"/>
      <c r="D18" s="18"/>
      <c r="E18" s="18"/>
    </row>
    <row r="19" spans="1:5" ht="12.75">
      <c r="A19" s="53" t="s">
        <v>163</v>
      </c>
      <c r="B19" s="13" t="s">
        <v>165</v>
      </c>
      <c r="C19" s="18">
        <v>0</v>
      </c>
      <c r="D19" s="54">
        <v>0</v>
      </c>
      <c r="E19" s="54">
        <f>C19+D19</f>
        <v>0</v>
      </c>
    </row>
    <row r="20" spans="1:5" ht="13.5" thickBot="1">
      <c r="A20" s="55"/>
      <c r="B20" s="56" t="s">
        <v>225</v>
      </c>
      <c r="C20" s="57"/>
      <c r="D20" s="57"/>
      <c r="E20" s="57"/>
    </row>
    <row r="21" spans="1:5" ht="13.5" thickBot="1">
      <c r="A21" s="58"/>
      <c r="B21" s="59" t="s">
        <v>219</v>
      </c>
      <c r="C21" s="60">
        <f>C8+C9+C10+C11+C12+C13+C14+C15+C16+C17+C18</f>
        <v>596092</v>
      </c>
      <c r="D21" s="60">
        <f>D8+D9+D10+D11+D12+D13+D14+D15+D16+D17+D18</f>
        <v>4213144</v>
      </c>
      <c r="E21" s="60">
        <f>E8+E9+E10+E11+E12+E13+E14+E15+E16+E17+E18</f>
        <v>4809236</v>
      </c>
    </row>
    <row r="22" spans="1:5" ht="12.75">
      <c r="A22" s="61"/>
      <c r="B22" s="62" t="s">
        <v>255</v>
      </c>
      <c r="C22" s="63"/>
      <c r="D22" s="63"/>
      <c r="E22" s="63"/>
    </row>
    <row r="23" spans="1:5" ht="12.75">
      <c r="A23" s="53"/>
      <c r="B23" s="64" t="s">
        <v>256</v>
      </c>
      <c r="C23" s="54"/>
      <c r="D23" s="54"/>
      <c r="E23" s="54"/>
    </row>
    <row r="24" spans="1:5" ht="12.75">
      <c r="A24" s="65" t="s">
        <v>221</v>
      </c>
      <c r="B24" s="13" t="s">
        <v>216</v>
      </c>
      <c r="C24" s="18">
        <v>94500</v>
      </c>
      <c r="D24" s="18">
        <v>0</v>
      </c>
      <c r="E24" s="18">
        <f>C24</f>
        <v>94500</v>
      </c>
    </row>
    <row r="25" spans="1:12" ht="12.75">
      <c r="A25" s="13"/>
      <c r="B25" s="13" t="s">
        <v>217</v>
      </c>
      <c r="C25" s="18">
        <v>1259856</v>
      </c>
      <c r="D25" s="18">
        <v>190836</v>
      </c>
      <c r="E25" s="18">
        <f>C25+D25</f>
        <v>1450692</v>
      </c>
      <c r="L25" s="19"/>
    </row>
    <row r="26" spans="1:5" ht="12.75">
      <c r="A26" s="66"/>
      <c r="B26" s="61"/>
      <c r="C26" s="63"/>
      <c r="D26" s="63"/>
      <c r="E26" s="63"/>
    </row>
    <row r="27" spans="1:5" ht="12.75">
      <c r="A27" s="53"/>
      <c r="B27" s="53"/>
      <c r="C27" s="54">
        <v>0</v>
      </c>
      <c r="D27" s="54">
        <v>0</v>
      </c>
      <c r="E27" s="54">
        <v>0</v>
      </c>
    </row>
    <row r="28" spans="1:6" ht="13.5" thickBot="1">
      <c r="A28" s="55"/>
      <c r="B28" s="55" t="s">
        <v>220</v>
      </c>
      <c r="C28" s="57">
        <f>C29-C24-C25</f>
        <v>6813900</v>
      </c>
      <c r="D28" s="57">
        <f>D29-D25</f>
        <v>1814808</v>
      </c>
      <c r="E28" s="57">
        <f>E29-E24-E25</f>
        <v>8628708</v>
      </c>
      <c r="F28" s="14"/>
    </row>
    <row r="29" spans="1:7" ht="13.5" thickBot="1">
      <c r="A29" s="67"/>
      <c r="B29" s="68" t="s">
        <v>223</v>
      </c>
      <c r="C29" s="69">
        <f>C31-C21</f>
        <v>8168256</v>
      </c>
      <c r="D29" s="69">
        <f>D31-D21</f>
        <v>2005644</v>
      </c>
      <c r="E29" s="70">
        <f>E31-E21</f>
        <v>10173900</v>
      </c>
      <c r="G29" s="14"/>
    </row>
    <row r="30" spans="1:5" ht="12.75">
      <c r="A30" s="71"/>
      <c r="B30" s="72"/>
      <c r="C30" s="73"/>
      <c r="D30" s="74"/>
      <c r="E30" s="75"/>
    </row>
    <row r="31" spans="1:6" ht="13.5" thickBot="1">
      <c r="A31" s="76"/>
      <c r="B31" s="68" t="s">
        <v>218</v>
      </c>
      <c r="C31" s="77">
        <f>C98</f>
        <v>8764348</v>
      </c>
      <c r="D31" s="78">
        <f>D98</f>
        <v>6218788</v>
      </c>
      <c r="E31" s="69">
        <f>E98</f>
        <v>14983136</v>
      </c>
      <c r="F31" s="15"/>
    </row>
    <row r="32" spans="1:5" ht="12.75">
      <c r="A32" s="79"/>
      <c r="B32" s="36"/>
      <c r="C32" s="80"/>
      <c r="D32" s="80"/>
      <c r="E32" s="81"/>
    </row>
    <row r="33" spans="1:5" ht="15">
      <c r="A33" s="82" t="s">
        <v>138</v>
      </c>
      <c r="B33" s="82"/>
      <c r="C33" s="83"/>
      <c r="D33" s="83"/>
      <c r="E33" s="83"/>
    </row>
    <row r="34" spans="1:5" ht="12.75">
      <c r="A34" s="84"/>
      <c r="B34" s="44"/>
      <c r="C34" s="43">
        <v>1</v>
      </c>
      <c r="D34" s="44">
        <v>3</v>
      </c>
      <c r="E34" s="45"/>
    </row>
    <row r="35" spans="1:5" ht="12.75">
      <c r="A35" s="85" t="s">
        <v>0</v>
      </c>
      <c r="B35" s="49" t="s">
        <v>1</v>
      </c>
      <c r="C35" s="48" t="s">
        <v>2</v>
      </c>
      <c r="D35" s="49" t="s">
        <v>3</v>
      </c>
      <c r="E35" s="50" t="s">
        <v>4</v>
      </c>
    </row>
    <row r="36" spans="1:5" ht="12.75">
      <c r="A36" s="26" t="s">
        <v>100</v>
      </c>
      <c r="B36" s="86" t="s">
        <v>7</v>
      </c>
      <c r="C36" s="143">
        <v>150000</v>
      </c>
      <c r="D36" s="24">
        <v>80000</v>
      </c>
      <c r="E36" s="87">
        <f aca="true" t="shared" si="1" ref="E36:E53">C36+D36</f>
        <v>230000</v>
      </c>
    </row>
    <row r="37" spans="1:5" ht="12.75">
      <c r="A37" s="26" t="s">
        <v>101</v>
      </c>
      <c r="B37" s="86" t="s">
        <v>211</v>
      </c>
      <c r="C37" s="143">
        <v>190000</v>
      </c>
      <c r="D37" s="24">
        <v>4000</v>
      </c>
      <c r="E37" s="87">
        <f t="shared" si="1"/>
        <v>194000</v>
      </c>
    </row>
    <row r="38" spans="1:5" ht="12.75">
      <c r="A38" s="26" t="s">
        <v>102</v>
      </c>
      <c r="B38" s="86" t="s">
        <v>170</v>
      </c>
      <c r="C38" s="143">
        <v>50000</v>
      </c>
      <c r="D38" s="24">
        <v>7000</v>
      </c>
      <c r="E38" s="87">
        <f t="shared" si="1"/>
        <v>57000</v>
      </c>
    </row>
    <row r="39" spans="1:5" ht="12.75">
      <c r="A39" s="26" t="s">
        <v>103</v>
      </c>
      <c r="B39" s="86" t="s">
        <v>8</v>
      </c>
      <c r="C39" s="143">
        <v>20000</v>
      </c>
      <c r="D39" s="24">
        <v>500</v>
      </c>
      <c r="E39" s="87">
        <f t="shared" si="1"/>
        <v>20500</v>
      </c>
    </row>
    <row r="40" spans="1:5" ht="12.75">
      <c r="A40" s="26" t="s">
        <v>104</v>
      </c>
      <c r="B40" s="86" t="s">
        <v>214</v>
      </c>
      <c r="C40" s="143">
        <v>10000</v>
      </c>
      <c r="D40" s="144">
        <v>0</v>
      </c>
      <c r="E40" s="87">
        <f t="shared" si="1"/>
        <v>10000</v>
      </c>
    </row>
    <row r="41" spans="1:5" ht="12.75">
      <c r="A41" s="26" t="s">
        <v>105</v>
      </c>
      <c r="B41" s="86" t="s">
        <v>55</v>
      </c>
      <c r="C41" s="143">
        <v>50000</v>
      </c>
      <c r="D41" s="144">
        <v>22000</v>
      </c>
      <c r="E41" s="87">
        <f t="shared" si="1"/>
        <v>72000</v>
      </c>
    </row>
    <row r="42" spans="1:5" ht="12.75">
      <c r="A42" s="26" t="s">
        <v>106</v>
      </c>
      <c r="B42" s="86" t="s">
        <v>160</v>
      </c>
      <c r="C42" s="143">
        <v>47000</v>
      </c>
      <c r="D42" s="144">
        <v>11500</v>
      </c>
      <c r="E42" s="87">
        <f t="shared" si="1"/>
        <v>58500</v>
      </c>
    </row>
    <row r="43" spans="1:5" ht="12.75">
      <c r="A43" s="26" t="s">
        <v>156</v>
      </c>
      <c r="B43" s="86" t="s">
        <v>157</v>
      </c>
      <c r="C43" s="192">
        <v>1392000</v>
      </c>
      <c r="D43" s="24">
        <v>142000</v>
      </c>
      <c r="E43" s="87">
        <f t="shared" si="1"/>
        <v>1534000</v>
      </c>
    </row>
    <row r="44" spans="1:5" ht="12.75">
      <c r="A44" s="26" t="s">
        <v>107</v>
      </c>
      <c r="B44" s="86" t="s">
        <v>9</v>
      </c>
      <c r="C44" s="143">
        <v>9000</v>
      </c>
      <c r="D44" s="24">
        <v>32000</v>
      </c>
      <c r="E44" s="87">
        <f t="shared" si="1"/>
        <v>41000</v>
      </c>
    </row>
    <row r="45" spans="1:5" ht="12.75">
      <c r="A45" s="27" t="s">
        <v>108</v>
      </c>
      <c r="B45" s="13" t="s">
        <v>10</v>
      </c>
      <c r="C45" s="145">
        <v>1500</v>
      </c>
      <c r="D45" s="18">
        <v>2000</v>
      </c>
      <c r="E45" s="22">
        <f t="shared" si="1"/>
        <v>3500</v>
      </c>
    </row>
    <row r="46" spans="1:5" ht="12.75">
      <c r="A46" s="88" t="s">
        <v>109</v>
      </c>
      <c r="B46" s="53" t="s">
        <v>11</v>
      </c>
      <c r="C46" s="146">
        <v>12000</v>
      </c>
      <c r="D46" s="54">
        <v>2000</v>
      </c>
      <c r="E46" s="89">
        <f t="shared" si="1"/>
        <v>14000</v>
      </c>
    </row>
    <row r="47" spans="1:5" ht="12.75">
      <c r="A47" s="88" t="s">
        <v>110</v>
      </c>
      <c r="B47" s="53" t="s">
        <v>12</v>
      </c>
      <c r="C47" s="146">
        <v>20000</v>
      </c>
      <c r="D47" s="54">
        <v>40000</v>
      </c>
      <c r="E47" s="89">
        <f t="shared" si="1"/>
        <v>60000</v>
      </c>
    </row>
    <row r="48" spans="1:5" ht="12.75">
      <c r="A48" s="88" t="s">
        <v>111</v>
      </c>
      <c r="B48" s="53" t="s">
        <v>13</v>
      </c>
      <c r="C48" s="146">
        <v>60000</v>
      </c>
      <c r="D48" s="54">
        <v>10000</v>
      </c>
      <c r="E48" s="89">
        <f t="shared" si="1"/>
        <v>70000</v>
      </c>
    </row>
    <row r="49" spans="1:5" ht="12.75">
      <c r="A49" s="88" t="s">
        <v>149</v>
      </c>
      <c r="B49" s="53" t="s">
        <v>150</v>
      </c>
      <c r="C49" s="146">
        <v>50000</v>
      </c>
      <c r="D49" s="54">
        <v>0</v>
      </c>
      <c r="E49" s="89">
        <f t="shared" si="1"/>
        <v>50000</v>
      </c>
    </row>
    <row r="50" spans="1:5" ht="12.75">
      <c r="A50" s="88" t="s">
        <v>112</v>
      </c>
      <c r="B50" s="53" t="s">
        <v>151</v>
      </c>
      <c r="C50" s="146">
        <v>86000</v>
      </c>
      <c r="D50" s="54">
        <v>0</v>
      </c>
      <c r="E50" s="89">
        <f t="shared" si="1"/>
        <v>86000</v>
      </c>
    </row>
    <row r="51" spans="1:5" ht="12.75">
      <c r="A51" s="88" t="s">
        <v>112</v>
      </c>
      <c r="B51" s="53" t="s">
        <v>14</v>
      </c>
      <c r="C51" s="146">
        <v>50000</v>
      </c>
      <c r="D51" s="147">
        <v>0</v>
      </c>
      <c r="E51" s="89">
        <f t="shared" si="1"/>
        <v>50000</v>
      </c>
    </row>
    <row r="52" spans="1:5" ht="12.75">
      <c r="A52" s="88" t="s">
        <v>113</v>
      </c>
      <c r="B52" s="53" t="s">
        <v>15</v>
      </c>
      <c r="C52" s="146">
        <v>5000</v>
      </c>
      <c r="D52" s="54">
        <v>0</v>
      </c>
      <c r="E52" s="89">
        <f t="shared" si="1"/>
        <v>5000</v>
      </c>
    </row>
    <row r="53" spans="1:5" ht="12.75">
      <c r="A53" s="88" t="s">
        <v>114</v>
      </c>
      <c r="B53" s="53" t="s">
        <v>16</v>
      </c>
      <c r="C53" s="146">
        <v>5000</v>
      </c>
      <c r="D53" s="147">
        <v>500</v>
      </c>
      <c r="E53" s="89">
        <f t="shared" si="1"/>
        <v>5500</v>
      </c>
    </row>
    <row r="54" spans="1:5" ht="12.75">
      <c r="A54" s="88" t="s">
        <v>115</v>
      </c>
      <c r="B54" s="53" t="s">
        <v>17</v>
      </c>
      <c r="C54" s="193">
        <v>0</v>
      </c>
      <c r="D54" s="54">
        <v>3524452</v>
      </c>
      <c r="E54" s="89">
        <f>C54+D54</f>
        <v>3524452</v>
      </c>
    </row>
    <row r="55" spans="1:5" ht="12.75">
      <c r="A55" s="27" t="s">
        <v>116</v>
      </c>
      <c r="B55" s="13" t="s">
        <v>18</v>
      </c>
      <c r="C55" s="145">
        <v>600000</v>
      </c>
      <c r="D55" s="51">
        <v>600000</v>
      </c>
      <c r="E55" s="22">
        <f aca="true" t="shared" si="2" ref="E55:E62">C55+D55</f>
        <v>1200000</v>
      </c>
    </row>
    <row r="56" spans="1:5" ht="12.75">
      <c r="A56" s="27" t="s">
        <v>117</v>
      </c>
      <c r="B56" s="13" t="s">
        <v>19</v>
      </c>
      <c r="C56" s="145">
        <v>70000</v>
      </c>
      <c r="D56" s="51">
        <v>90000</v>
      </c>
      <c r="E56" s="22">
        <f t="shared" si="2"/>
        <v>160000</v>
      </c>
    </row>
    <row r="57" spans="1:5" ht="12.75">
      <c r="A57" s="27" t="s">
        <v>118</v>
      </c>
      <c r="B57" s="13" t="s">
        <v>20</v>
      </c>
      <c r="C57" s="145">
        <v>400000</v>
      </c>
      <c r="D57" s="51">
        <v>400000</v>
      </c>
      <c r="E57" s="22">
        <f t="shared" si="2"/>
        <v>800000</v>
      </c>
    </row>
    <row r="58" spans="1:5" ht="12.75">
      <c r="A58" s="26" t="s">
        <v>119</v>
      </c>
      <c r="B58" s="86" t="s">
        <v>21</v>
      </c>
      <c r="C58" s="143">
        <v>1980000</v>
      </c>
      <c r="D58" s="24">
        <v>300000</v>
      </c>
      <c r="E58" s="87">
        <f t="shared" si="2"/>
        <v>2280000</v>
      </c>
    </row>
    <row r="59" spans="1:5" ht="12.75">
      <c r="A59" s="27" t="s">
        <v>120</v>
      </c>
      <c r="B59" s="13" t="s">
        <v>22</v>
      </c>
      <c r="C59" s="145">
        <v>200000</v>
      </c>
      <c r="D59" s="51">
        <v>500</v>
      </c>
      <c r="E59" s="22">
        <f t="shared" si="2"/>
        <v>200500</v>
      </c>
    </row>
    <row r="60" spans="1:5" ht="12.75">
      <c r="A60" s="27" t="s">
        <v>328</v>
      </c>
      <c r="B60" s="13" t="s">
        <v>329</v>
      </c>
      <c r="C60" s="145">
        <v>100000</v>
      </c>
      <c r="D60" s="51">
        <v>0</v>
      </c>
      <c r="E60" s="22">
        <f t="shared" si="2"/>
        <v>100000</v>
      </c>
    </row>
    <row r="61" spans="1:5" ht="12.75">
      <c r="A61" s="27" t="s">
        <v>121</v>
      </c>
      <c r="B61" s="13" t="s">
        <v>42</v>
      </c>
      <c r="C61" s="145">
        <v>120000</v>
      </c>
      <c r="D61" s="51">
        <v>3000</v>
      </c>
      <c r="E61" s="22">
        <f t="shared" si="2"/>
        <v>123000</v>
      </c>
    </row>
    <row r="62" spans="1:5" ht="12.75">
      <c r="A62" s="88" t="s">
        <v>154</v>
      </c>
      <c r="B62" s="53" t="s">
        <v>185</v>
      </c>
      <c r="C62" s="146">
        <v>34000</v>
      </c>
      <c r="D62" s="147">
        <v>0</v>
      </c>
      <c r="E62" s="89">
        <f t="shared" si="2"/>
        <v>34000</v>
      </c>
    </row>
    <row r="63" spans="1:5" ht="12.75">
      <c r="A63" s="27" t="s">
        <v>122</v>
      </c>
      <c r="B63" s="13" t="s">
        <v>23</v>
      </c>
      <c r="C63" s="145">
        <v>80000</v>
      </c>
      <c r="D63" s="51">
        <v>0</v>
      </c>
      <c r="E63" s="22">
        <f>C63</f>
        <v>80000</v>
      </c>
    </row>
    <row r="64" spans="1:5" ht="12.75">
      <c r="A64" s="27" t="s">
        <v>123</v>
      </c>
      <c r="B64" s="13" t="s">
        <v>275</v>
      </c>
      <c r="C64" s="145">
        <v>95000</v>
      </c>
      <c r="D64" s="51">
        <v>0</v>
      </c>
      <c r="E64" s="22">
        <f>C64</f>
        <v>95000</v>
      </c>
    </row>
    <row r="65" spans="1:5" ht="12.75">
      <c r="A65" s="27" t="s">
        <v>124</v>
      </c>
      <c r="B65" s="13" t="s">
        <v>24</v>
      </c>
      <c r="C65" s="145">
        <v>50000</v>
      </c>
      <c r="D65" s="18">
        <v>0</v>
      </c>
      <c r="E65" s="22">
        <f aca="true" t="shared" si="3" ref="E65:E70">C65+D65</f>
        <v>50000</v>
      </c>
    </row>
    <row r="66" spans="1:5" ht="12.75">
      <c r="A66" s="27" t="s">
        <v>125</v>
      </c>
      <c r="B66" s="13" t="s">
        <v>142</v>
      </c>
      <c r="C66" s="145">
        <v>80000</v>
      </c>
      <c r="D66" s="18">
        <v>3000</v>
      </c>
      <c r="E66" s="18">
        <f t="shared" si="3"/>
        <v>83000</v>
      </c>
    </row>
    <row r="67" spans="1:5" ht="12.75">
      <c r="A67" s="27" t="s">
        <v>126</v>
      </c>
      <c r="B67" s="13" t="s">
        <v>25</v>
      </c>
      <c r="C67" s="145">
        <v>135000</v>
      </c>
      <c r="D67" s="51">
        <v>24000</v>
      </c>
      <c r="E67" s="18">
        <f t="shared" si="3"/>
        <v>159000</v>
      </c>
    </row>
    <row r="68" spans="1:5" ht="12.75">
      <c r="A68" s="27" t="s">
        <v>127</v>
      </c>
      <c r="B68" s="13" t="s">
        <v>26</v>
      </c>
      <c r="C68" s="145">
        <v>445000</v>
      </c>
      <c r="D68" s="18">
        <v>51500</v>
      </c>
      <c r="E68" s="18">
        <f t="shared" si="3"/>
        <v>496500</v>
      </c>
    </row>
    <row r="69" spans="1:5" ht="12.75">
      <c r="A69" s="27" t="s">
        <v>212</v>
      </c>
      <c r="B69" s="13" t="s">
        <v>213</v>
      </c>
      <c r="C69" s="145">
        <v>25000</v>
      </c>
      <c r="D69" s="18">
        <v>0</v>
      </c>
      <c r="E69" s="18">
        <f t="shared" si="3"/>
        <v>25000</v>
      </c>
    </row>
    <row r="70" spans="1:5" ht="12.75">
      <c r="A70" s="27" t="s">
        <v>128</v>
      </c>
      <c r="B70" s="13" t="s">
        <v>27</v>
      </c>
      <c r="C70" s="145">
        <v>180000</v>
      </c>
      <c r="D70" s="18">
        <v>25000</v>
      </c>
      <c r="E70" s="18">
        <f t="shared" si="3"/>
        <v>205000</v>
      </c>
    </row>
    <row r="71" spans="1:5" ht="12.75">
      <c r="A71" s="27" t="s">
        <v>129</v>
      </c>
      <c r="B71" s="13" t="s">
        <v>56</v>
      </c>
      <c r="C71" s="145">
        <v>280000</v>
      </c>
      <c r="D71" s="18">
        <v>0</v>
      </c>
      <c r="E71" s="18">
        <f>SUM(C71:D71)</f>
        <v>280000</v>
      </c>
    </row>
    <row r="72" spans="1:5" ht="12.75">
      <c r="A72" s="27" t="s">
        <v>130</v>
      </c>
      <c r="B72" s="13" t="s">
        <v>59</v>
      </c>
      <c r="C72" s="145">
        <v>1000</v>
      </c>
      <c r="D72" s="51">
        <v>0</v>
      </c>
      <c r="E72" s="22">
        <f>SUM(C72:D72)</f>
        <v>1000</v>
      </c>
    </row>
    <row r="73" spans="1:5" ht="12.75">
      <c r="A73" s="27" t="s">
        <v>131</v>
      </c>
      <c r="B73" s="13" t="s">
        <v>132</v>
      </c>
      <c r="C73" s="145">
        <v>80000</v>
      </c>
      <c r="D73" s="51">
        <v>0</v>
      </c>
      <c r="E73" s="22">
        <f>SUM(C73:D73)</f>
        <v>80000</v>
      </c>
    </row>
    <row r="74" spans="1:5" ht="12.75">
      <c r="A74" s="88" t="s">
        <v>209</v>
      </c>
      <c r="B74" s="13" t="s">
        <v>210</v>
      </c>
      <c r="C74" s="146">
        <v>10000</v>
      </c>
      <c r="D74" s="147">
        <v>0</v>
      </c>
      <c r="E74" s="89">
        <f>C74+D74</f>
        <v>10000</v>
      </c>
    </row>
    <row r="75" spans="1:5" ht="12.75">
      <c r="A75" s="88" t="s">
        <v>169</v>
      </c>
      <c r="B75" s="53" t="s">
        <v>222</v>
      </c>
      <c r="C75" s="146">
        <v>30000</v>
      </c>
      <c r="D75" s="147">
        <v>0</v>
      </c>
      <c r="E75" s="89">
        <f>SUM(C75:D75)</f>
        <v>30000</v>
      </c>
    </row>
    <row r="76" spans="1:5" ht="12.75">
      <c r="A76" s="88" t="s">
        <v>119</v>
      </c>
      <c r="B76" s="53" t="s">
        <v>198</v>
      </c>
      <c r="C76" s="146">
        <v>10000</v>
      </c>
      <c r="D76" s="147">
        <v>0</v>
      </c>
      <c r="E76" s="89">
        <f>SUM(C76:D76)</f>
        <v>10000</v>
      </c>
    </row>
    <row r="77" spans="1:5" ht="12.75">
      <c r="A77" s="88" t="s">
        <v>125</v>
      </c>
      <c r="B77" s="53" t="s">
        <v>197</v>
      </c>
      <c r="C77" s="146">
        <v>0</v>
      </c>
      <c r="D77" s="147">
        <v>1000</v>
      </c>
      <c r="E77" s="89">
        <f>SUM(C77:D77)</f>
        <v>1000</v>
      </c>
    </row>
    <row r="78" spans="1:5" ht="12.75">
      <c r="A78" s="88" t="s">
        <v>127</v>
      </c>
      <c r="B78" s="53" t="s">
        <v>196</v>
      </c>
      <c r="C78" s="146">
        <v>0</v>
      </c>
      <c r="D78" s="147">
        <v>0</v>
      </c>
      <c r="E78" s="89">
        <f>SUM(C78:D78)</f>
        <v>0</v>
      </c>
    </row>
    <row r="79" spans="1:5" ht="12.75">
      <c r="A79" s="88" t="s">
        <v>171</v>
      </c>
      <c r="B79" s="53" t="s">
        <v>184</v>
      </c>
      <c r="C79" s="146">
        <v>0</v>
      </c>
      <c r="D79" s="147">
        <v>0</v>
      </c>
      <c r="E79" s="89">
        <f>SUM(C79:D79)</f>
        <v>0</v>
      </c>
    </row>
    <row r="80" spans="1:5" ht="12.75">
      <c r="A80" s="88" t="s">
        <v>199</v>
      </c>
      <c r="B80" s="53" t="s">
        <v>200</v>
      </c>
      <c r="C80" s="146">
        <v>0</v>
      </c>
      <c r="D80" s="147">
        <v>0</v>
      </c>
      <c r="E80" s="89">
        <f>C80+D80</f>
        <v>0</v>
      </c>
    </row>
    <row r="81" spans="1:5" ht="12.75">
      <c r="A81" s="88" t="s">
        <v>199</v>
      </c>
      <c r="B81" s="53" t="s">
        <v>201</v>
      </c>
      <c r="C81" s="146">
        <v>42000</v>
      </c>
      <c r="D81" s="147">
        <v>0</v>
      </c>
      <c r="E81" s="89">
        <f>C81+D81</f>
        <v>42000</v>
      </c>
    </row>
    <row r="82" spans="1:5" ht="12.75">
      <c r="A82" s="88" t="s">
        <v>133</v>
      </c>
      <c r="B82" s="53" t="s">
        <v>43</v>
      </c>
      <c r="C82" s="146">
        <v>62688</v>
      </c>
      <c r="D82" s="147">
        <v>190836</v>
      </c>
      <c r="E82" s="89">
        <f>SUM(C82:D82)</f>
        <v>253524</v>
      </c>
    </row>
    <row r="83" spans="1:5" ht="12.75">
      <c r="A83" s="88" t="s">
        <v>133</v>
      </c>
      <c r="B83" s="53" t="s">
        <v>183</v>
      </c>
      <c r="C83" s="146">
        <v>0</v>
      </c>
      <c r="D83" s="147">
        <v>0</v>
      </c>
      <c r="E83" s="89">
        <f>SUM(C83:D83)</f>
        <v>0</v>
      </c>
    </row>
    <row r="84" spans="1:5" ht="12.75">
      <c r="A84" s="88" t="s">
        <v>186</v>
      </c>
      <c r="B84" s="53" t="s">
        <v>187</v>
      </c>
      <c r="C84" s="146">
        <v>0</v>
      </c>
      <c r="D84" s="147">
        <v>0</v>
      </c>
      <c r="E84" s="89">
        <f>C84+D84</f>
        <v>0</v>
      </c>
    </row>
    <row r="85" spans="1:5" ht="12.75">
      <c r="A85" s="27" t="s">
        <v>134</v>
      </c>
      <c r="B85" s="13" t="s">
        <v>44</v>
      </c>
      <c r="C85" s="145">
        <v>0</v>
      </c>
      <c r="D85" s="51">
        <v>0</v>
      </c>
      <c r="E85" s="22">
        <f>C85+D85</f>
        <v>0</v>
      </c>
    </row>
    <row r="86" spans="1:5" ht="12.75">
      <c r="A86" s="26" t="s">
        <v>134</v>
      </c>
      <c r="B86" s="86" t="s">
        <v>164</v>
      </c>
      <c r="C86" s="143">
        <v>0</v>
      </c>
      <c r="D86" s="148">
        <v>0</v>
      </c>
      <c r="E86" s="18">
        <f>C86+D86</f>
        <v>0</v>
      </c>
    </row>
    <row r="87" spans="1:6" ht="12.75">
      <c r="A87" s="26" t="s">
        <v>135</v>
      </c>
      <c r="B87" s="86" t="s">
        <v>224</v>
      </c>
      <c r="C87" s="143">
        <v>1004160</v>
      </c>
      <c r="D87" s="148">
        <v>0</v>
      </c>
      <c r="E87" s="24">
        <f>SUM(C87:D87)</f>
        <v>1004160</v>
      </c>
      <c r="F87" s="14"/>
    </row>
    <row r="88" spans="1:5" ht="12.75">
      <c r="A88" s="26" t="s">
        <v>135</v>
      </c>
      <c r="B88" s="86" t="s">
        <v>167</v>
      </c>
      <c r="C88" s="143">
        <v>249492</v>
      </c>
      <c r="D88" s="148">
        <v>0</v>
      </c>
      <c r="E88" s="24">
        <f>C88+D88</f>
        <v>249492</v>
      </c>
    </row>
    <row r="89" spans="1:5" ht="12.75">
      <c r="A89" s="26"/>
      <c r="B89" s="90" t="s">
        <v>168</v>
      </c>
      <c r="C89" s="143"/>
      <c r="D89" s="148"/>
      <c r="E89" s="24"/>
    </row>
    <row r="90" spans="1:5" ht="12.75">
      <c r="A90" s="26" t="s">
        <v>136</v>
      </c>
      <c r="B90" s="86" t="s">
        <v>45</v>
      </c>
      <c r="C90" s="143">
        <v>193008</v>
      </c>
      <c r="D90" s="149">
        <v>0</v>
      </c>
      <c r="E90" s="18">
        <f>SUM(C90:D90)</f>
        <v>193008</v>
      </c>
    </row>
    <row r="91" spans="1:5" ht="12.75">
      <c r="A91" s="26" t="s">
        <v>137</v>
      </c>
      <c r="B91" s="86"/>
      <c r="C91" s="144"/>
      <c r="D91" s="143"/>
      <c r="E91" s="24"/>
    </row>
    <row r="92" spans="1:5" ht="12.75">
      <c r="A92" s="88" t="s">
        <v>155</v>
      </c>
      <c r="B92" s="53" t="s">
        <v>207</v>
      </c>
      <c r="C92" s="147">
        <v>0</v>
      </c>
      <c r="D92" s="150">
        <v>347000</v>
      </c>
      <c r="E92" s="54">
        <f>SUM(D92)</f>
        <v>347000</v>
      </c>
    </row>
    <row r="93" spans="1:5" ht="12.75">
      <c r="A93" s="26" t="s">
        <v>137</v>
      </c>
      <c r="B93" s="86"/>
      <c r="C93" s="144"/>
      <c r="D93" s="143"/>
      <c r="E93" s="24">
        <v>0</v>
      </c>
    </row>
    <row r="94" spans="1:5" ht="12.75">
      <c r="A94" s="88" t="s">
        <v>155</v>
      </c>
      <c r="B94" s="53" t="s">
        <v>351</v>
      </c>
      <c r="C94" s="147">
        <v>0</v>
      </c>
      <c r="D94" s="150">
        <v>54000</v>
      </c>
      <c r="E94" s="54">
        <f>C94+D94</f>
        <v>54000</v>
      </c>
    </row>
    <row r="95" spans="1:5" ht="12.75">
      <c r="A95" s="71" t="s">
        <v>137</v>
      </c>
      <c r="B95" s="61"/>
      <c r="C95" s="151"/>
      <c r="D95" s="152"/>
      <c r="E95" s="24"/>
    </row>
    <row r="96" spans="1:5" ht="12.75">
      <c r="A96" s="88" t="s">
        <v>155</v>
      </c>
      <c r="B96" s="53" t="s">
        <v>269</v>
      </c>
      <c r="C96" s="153">
        <v>0</v>
      </c>
      <c r="D96" s="150">
        <v>251000</v>
      </c>
      <c r="E96" s="54">
        <f>C96+D96</f>
        <v>251000</v>
      </c>
    </row>
    <row r="97" spans="1:5" ht="12.75">
      <c r="A97" s="27" t="s">
        <v>191</v>
      </c>
      <c r="B97" s="13" t="s">
        <v>192</v>
      </c>
      <c r="C97" s="154">
        <v>500</v>
      </c>
      <c r="D97" s="155">
        <v>0</v>
      </c>
      <c r="E97" s="18">
        <f>C97+D97</f>
        <v>500</v>
      </c>
    </row>
    <row r="98" spans="1:7" ht="21" customHeight="1">
      <c r="A98" s="27"/>
      <c r="B98" s="28" t="s">
        <v>6</v>
      </c>
      <c r="C98" s="23">
        <f>C97+C90+C88+C87+C82+C81+C76+C75+C74+C73+C72+C71+C70+C69+C68+C67+C66+C65+C64+C63+C62+C61+C60+C59+C58+C57+C56+C55+C53+C52+C51+C50+C49+C48+C47+C46+C45+C44+C43+C42+C41+C40+C39+C38+C37+C36</f>
        <v>8764348</v>
      </c>
      <c r="D98" s="25">
        <f>D96+D94+D92+D82+D77+D70+D68+D67+D66+D61+D59+D58+D57+D56+D55+D54+D53+D48+D47+D46+D45+D44+D43+D42+D41+D39+D38+D37+D36</f>
        <v>6218788</v>
      </c>
      <c r="E98" s="29">
        <f>E97+E96+E94+E92+E90+E88+E87+E82+E81+E77+E76+E75+E74+E73+E72+E71+E70+E69+E68+E67+E66+E65+E64+E63+E62+E61+E60+E59+E58+E57+E56+E55+E54+E53+E52+E51+E50+E49+E48+E47+E46+E45+E44+E43+E42+E41+E40+E39+E38+E37+E36</f>
        <v>14983136</v>
      </c>
      <c r="F98" s="14"/>
      <c r="G98" s="14"/>
    </row>
    <row r="99" spans="1:5" ht="12.75" customHeight="1">
      <c r="A99" s="1"/>
      <c r="B99" s="9"/>
      <c r="C99" s="11"/>
      <c r="D99" s="11"/>
      <c r="E99" s="11"/>
    </row>
    <row r="100" spans="1:5" ht="12.75" customHeight="1">
      <c r="A100" s="1"/>
      <c r="B100" s="9"/>
      <c r="C100" s="11"/>
      <c r="D100" s="11"/>
      <c r="E100" s="11"/>
    </row>
    <row r="101" spans="1:5" ht="12.75" customHeight="1">
      <c r="A101" s="1"/>
      <c r="B101" s="9"/>
      <c r="C101" s="11"/>
      <c r="D101" s="11"/>
      <c r="E101" s="11"/>
    </row>
    <row r="102" spans="1:5" ht="12.75" customHeight="1">
      <c r="A102" s="1"/>
      <c r="B102" s="9"/>
      <c r="C102" s="11"/>
      <c r="D102" s="11"/>
      <c r="E102" s="11"/>
    </row>
    <row r="103" spans="1:5" ht="12.75" customHeight="1">
      <c r="A103" s="1"/>
      <c r="B103" s="9"/>
      <c r="C103" s="11"/>
      <c r="D103" s="11"/>
      <c r="E103" s="11"/>
    </row>
    <row r="104" spans="1:5" ht="12.75" customHeight="1">
      <c r="A104" s="1"/>
      <c r="B104" s="9"/>
      <c r="C104" s="11"/>
      <c r="D104" s="11"/>
      <c r="E104" s="11"/>
    </row>
    <row r="105" spans="1:5" ht="12.75" customHeight="1">
      <c r="A105" s="1"/>
      <c r="B105" s="9"/>
      <c r="C105" s="11"/>
      <c r="D105" s="11"/>
      <c r="E105" s="11"/>
    </row>
    <row r="106" spans="1:5" ht="12.75" customHeight="1">
      <c r="A106" s="1"/>
      <c r="B106" s="9"/>
      <c r="C106" s="11"/>
      <c r="D106" s="11"/>
      <c r="E106" s="11"/>
    </row>
    <row r="107" spans="1:5" ht="12.75" customHeight="1">
      <c r="A107" s="1"/>
      <c r="B107" s="9"/>
      <c r="C107" s="11"/>
      <c r="D107" s="11"/>
      <c r="E107" s="11"/>
    </row>
    <row r="108" spans="1:5" ht="12.75" customHeight="1">
      <c r="A108" s="1"/>
      <c r="B108" s="9"/>
      <c r="C108" s="11"/>
      <c r="D108" s="11"/>
      <c r="E108" s="11"/>
    </row>
    <row r="109" spans="1:5" ht="12.75" customHeight="1">
      <c r="A109" s="1"/>
      <c r="B109" s="9"/>
      <c r="C109" s="11"/>
      <c r="D109" s="11"/>
      <c r="E109" s="11"/>
    </row>
    <row r="110" spans="1:5" ht="12.75" customHeight="1">
      <c r="A110" s="1"/>
      <c r="B110" s="9"/>
      <c r="C110" s="11"/>
      <c r="D110" s="11"/>
      <c r="E110" s="11"/>
    </row>
    <row r="111" spans="1:5" ht="12.75" customHeight="1">
      <c r="A111" s="1"/>
      <c r="B111" s="9"/>
      <c r="C111" s="11"/>
      <c r="D111" s="11"/>
      <c r="E111" s="11"/>
    </row>
    <row r="112" spans="1:5" ht="12.75" customHeight="1">
      <c r="A112" s="1"/>
      <c r="B112" s="9"/>
      <c r="C112" s="11"/>
      <c r="D112" s="11"/>
      <c r="E112" s="11"/>
    </row>
    <row r="113" spans="1:5" ht="12.75" customHeight="1">
      <c r="A113" s="1"/>
      <c r="B113" s="9"/>
      <c r="C113" s="11"/>
      <c r="D113" s="11"/>
      <c r="E113" s="11"/>
    </row>
    <row r="114" spans="1:5" ht="12.75" customHeight="1">
      <c r="A114" s="1"/>
      <c r="B114" s="9"/>
      <c r="C114" s="11"/>
      <c r="D114" s="11"/>
      <c r="E114" s="11"/>
    </row>
    <row r="115" spans="1:5" ht="12.75" customHeight="1">
      <c r="A115" s="1"/>
      <c r="B115" s="9"/>
      <c r="C115" s="11"/>
      <c r="D115" s="11"/>
      <c r="E115" s="11"/>
    </row>
    <row r="116" spans="1:5" ht="12.75">
      <c r="A116" s="34"/>
      <c r="B116" s="19"/>
      <c r="C116" s="19"/>
      <c r="D116" s="19"/>
      <c r="E116" s="19"/>
    </row>
    <row r="117" spans="1:5" ht="12.75">
      <c r="A117" s="34" t="s">
        <v>46</v>
      </c>
      <c r="B117" s="19"/>
      <c r="C117" s="19"/>
      <c r="D117" s="19"/>
      <c r="E117" s="19"/>
    </row>
    <row r="118" spans="1:5" ht="12.75">
      <c r="A118" s="91"/>
      <c r="B118" s="92"/>
      <c r="C118" s="43">
        <v>1</v>
      </c>
      <c r="D118" s="44">
        <v>3</v>
      </c>
      <c r="E118" s="45"/>
    </row>
    <row r="119" spans="1:5" ht="12.75">
      <c r="A119" s="35" t="s">
        <v>1</v>
      </c>
      <c r="B119" s="64"/>
      <c r="C119" s="48" t="s">
        <v>2</v>
      </c>
      <c r="D119" s="49" t="s">
        <v>3</v>
      </c>
      <c r="E119" s="50" t="s">
        <v>4</v>
      </c>
    </row>
    <row r="120" spans="1:5" ht="12.75">
      <c r="A120" s="53" t="s">
        <v>153</v>
      </c>
      <c r="B120" s="53"/>
      <c r="C120" s="13"/>
      <c r="D120" s="13"/>
      <c r="E120" s="13"/>
    </row>
    <row r="121" spans="1:5" ht="12.75">
      <c r="A121" s="13" t="s">
        <v>152</v>
      </c>
      <c r="B121" s="13"/>
      <c r="C121" s="186"/>
      <c r="D121" s="186"/>
      <c r="E121" s="186"/>
    </row>
    <row r="122" spans="1:5" ht="12.75">
      <c r="A122" s="187"/>
      <c r="B122" s="13" t="s">
        <v>348</v>
      </c>
      <c r="C122" s="186">
        <v>0</v>
      </c>
      <c r="D122" s="186">
        <v>90000</v>
      </c>
      <c r="E122" s="186">
        <f>C122+D122</f>
        <v>90000</v>
      </c>
    </row>
    <row r="123" spans="1:5" ht="12.75">
      <c r="A123" s="187"/>
      <c r="B123" s="13" t="s">
        <v>327</v>
      </c>
      <c r="C123" s="186">
        <v>0</v>
      </c>
      <c r="D123" s="186">
        <v>45000</v>
      </c>
      <c r="E123" s="186">
        <f>C123+D123</f>
        <v>45000</v>
      </c>
    </row>
    <row r="124" spans="1:5" ht="12.75">
      <c r="A124" s="187"/>
      <c r="B124" s="13" t="s">
        <v>325</v>
      </c>
      <c r="C124" s="186">
        <v>180000</v>
      </c>
      <c r="D124" s="186">
        <v>0</v>
      </c>
      <c r="E124" s="186">
        <f>C124</f>
        <v>180000</v>
      </c>
    </row>
    <row r="125" spans="1:12" ht="12.75">
      <c r="A125" s="187" t="s">
        <v>273</v>
      </c>
      <c r="B125" s="26" t="s">
        <v>326</v>
      </c>
      <c r="C125" s="188">
        <v>1500000</v>
      </c>
      <c r="D125" s="188">
        <v>0</v>
      </c>
      <c r="E125" s="189">
        <f>C125</f>
        <v>1500000</v>
      </c>
      <c r="F125" s="36"/>
      <c r="G125" s="36"/>
      <c r="H125" s="36"/>
      <c r="I125" s="36"/>
      <c r="J125" s="1"/>
      <c r="K125" s="1"/>
      <c r="L125" s="1"/>
    </row>
    <row r="126" spans="1:12" ht="12.75">
      <c r="A126" s="13"/>
      <c r="B126" s="13" t="s">
        <v>339</v>
      </c>
      <c r="C126" s="186">
        <v>175000</v>
      </c>
      <c r="D126" s="186"/>
      <c r="E126" s="186"/>
      <c r="F126" s="1"/>
      <c r="G126" s="1"/>
      <c r="H126" s="1"/>
      <c r="I126" s="1"/>
      <c r="J126" s="1"/>
      <c r="K126" s="1"/>
      <c r="L126" s="1"/>
    </row>
    <row r="127" spans="1:12" ht="12.75">
      <c r="A127" s="19"/>
      <c r="B127" s="13" t="s">
        <v>340</v>
      </c>
      <c r="C127" s="186">
        <v>109000</v>
      </c>
      <c r="D127" s="186"/>
      <c r="E127" s="186"/>
      <c r="F127" s="1"/>
      <c r="G127" s="1"/>
      <c r="H127" s="1"/>
      <c r="I127" s="1"/>
      <c r="J127" s="1"/>
      <c r="K127" s="1"/>
      <c r="L127" s="1"/>
    </row>
    <row r="128" spans="1:12" ht="12.75">
      <c r="A128" s="13"/>
      <c r="B128" s="13"/>
      <c r="C128" s="186"/>
      <c r="D128" s="186"/>
      <c r="E128" s="186"/>
      <c r="F128" s="1"/>
      <c r="G128" s="1"/>
      <c r="H128" s="1"/>
      <c r="I128" s="1"/>
      <c r="J128" s="1"/>
      <c r="K128" s="1"/>
      <c r="L128" s="1"/>
    </row>
    <row r="129" spans="1:5" ht="21" customHeight="1">
      <c r="A129" s="28" t="s">
        <v>6</v>
      </c>
      <c r="B129" s="28"/>
      <c r="C129" s="190">
        <f>C124+C125+C126+C127</f>
        <v>1964000</v>
      </c>
      <c r="D129" s="190">
        <f>D122+D123+D124+D125</f>
        <v>135000</v>
      </c>
      <c r="E129" s="190">
        <f>C129+D129</f>
        <v>2099000</v>
      </c>
    </row>
    <row r="130" spans="1:5" ht="12.75" customHeight="1">
      <c r="A130" s="36"/>
      <c r="B130" s="36"/>
      <c r="C130" s="191"/>
      <c r="D130" s="191"/>
      <c r="E130" s="191"/>
    </row>
    <row r="131" spans="1:5" ht="12.75" customHeight="1">
      <c r="A131" s="36"/>
      <c r="B131" s="36"/>
      <c r="C131" s="191"/>
      <c r="D131" s="191"/>
      <c r="E131" s="191"/>
    </row>
    <row r="132" spans="1:5" ht="12.75" customHeight="1">
      <c r="A132" s="9"/>
      <c r="B132" s="9"/>
      <c r="C132" s="12"/>
      <c r="D132" s="12"/>
      <c r="E132" s="12"/>
    </row>
    <row r="133" spans="1:5" ht="12.75" customHeight="1">
      <c r="A133" s="9"/>
      <c r="B133" s="9"/>
      <c r="C133" s="12"/>
      <c r="D133" s="12"/>
      <c r="E133" s="12"/>
    </row>
    <row r="134" spans="1:5" ht="12.75" customHeight="1">
      <c r="A134" s="9"/>
      <c r="B134" s="9"/>
      <c r="C134" s="12"/>
      <c r="D134" s="12"/>
      <c r="E134" s="12"/>
    </row>
    <row r="135" spans="1:5" ht="12.75" customHeight="1">
      <c r="A135" s="9"/>
      <c r="B135" s="9"/>
      <c r="C135" s="12"/>
      <c r="D135" s="12"/>
      <c r="E135" s="12"/>
    </row>
    <row r="136" spans="1:5" ht="12.75" customHeight="1">
      <c r="A136" s="9"/>
      <c r="B136" s="9"/>
      <c r="C136" s="12"/>
      <c r="D136" s="12"/>
      <c r="E136" s="12"/>
    </row>
    <row r="137" spans="1:5" ht="12.75" customHeight="1">
      <c r="A137" s="9"/>
      <c r="B137" s="9"/>
      <c r="C137" s="12"/>
      <c r="D137" s="12"/>
      <c r="E137" s="12"/>
    </row>
    <row r="138" spans="1:5" ht="12.75" customHeight="1">
      <c r="A138" s="9"/>
      <c r="B138" s="9"/>
      <c r="C138" s="12"/>
      <c r="D138" s="12"/>
      <c r="E138" s="12"/>
    </row>
    <row r="139" spans="1:5" ht="12.75" customHeight="1">
      <c r="A139" s="9"/>
      <c r="B139" s="9"/>
      <c r="C139" s="12"/>
      <c r="D139" s="12"/>
      <c r="E139" s="12"/>
    </row>
    <row r="140" spans="1:5" ht="12.75" customHeight="1">
      <c r="A140" s="9"/>
      <c r="B140" s="9"/>
      <c r="C140" s="12"/>
      <c r="D140" s="12"/>
      <c r="E140" s="12"/>
    </row>
    <row r="142" ht="12.75">
      <c r="A142" t="s">
        <v>242</v>
      </c>
    </row>
    <row r="143" ht="12.75">
      <c r="A143" t="s">
        <v>243</v>
      </c>
    </row>
    <row r="145" ht="12.75">
      <c r="A145" t="s">
        <v>349</v>
      </c>
    </row>
  </sheetData>
  <sheetProtection/>
  <printOptions/>
  <pageMargins left="0.35433070866141736" right="0.03937007874015748" top="0.7480314960629921" bottom="0.7480314960629921" header="0.31496062992125984" footer="0.31496062992125984"/>
  <pageSetup fitToHeight="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2"/>
  <sheetViews>
    <sheetView tabSelected="1" zoomScalePageLayoutView="0" workbookViewId="0" topLeftCell="A88">
      <selection activeCell="A111" sqref="A111"/>
    </sheetView>
  </sheetViews>
  <sheetFormatPr defaultColWidth="9.00390625" defaultRowHeight="12.75"/>
  <cols>
    <col min="8" max="9" width="16.50390625" style="0" customWidth="1"/>
  </cols>
  <sheetData>
    <row r="1" spans="1:9" ht="15">
      <c r="A1" s="30"/>
      <c r="B1" s="30"/>
      <c r="C1" s="30"/>
      <c r="D1" s="30"/>
      <c r="E1" s="30"/>
      <c r="F1" s="30"/>
      <c r="G1" s="30"/>
      <c r="H1" s="31" t="s">
        <v>181</v>
      </c>
      <c r="I1" s="32"/>
    </row>
    <row r="2" spans="1:9" ht="12.75">
      <c r="A2" s="93" t="s">
        <v>72</v>
      </c>
      <c r="B2" s="94"/>
      <c r="C2" s="94"/>
      <c r="D2" s="94"/>
      <c r="E2" s="94"/>
      <c r="F2" s="94"/>
      <c r="G2" s="94"/>
      <c r="H2" s="94"/>
      <c r="I2" s="156"/>
    </row>
    <row r="3" spans="1:9" ht="12.75">
      <c r="A3" s="95" t="s">
        <v>244</v>
      </c>
      <c r="B3" s="96"/>
      <c r="C3" s="96"/>
      <c r="D3" s="96"/>
      <c r="E3" s="96"/>
      <c r="F3" s="96"/>
      <c r="G3" s="96"/>
      <c r="H3" s="96"/>
      <c r="I3" s="97">
        <v>150000</v>
      </c>
    </row>
    <row r="4" spans="1:9" ht="12.75">
      <c r="A4" s="26"/>
      <c r="B4" s="98"/>
      <c r="C4" s="98"/>
      <c r="D4" s="98"/>
      <c r="E4" s="98"/>
      <c r="F4" s="98"/>
      <c r="G4" s="98"/>
      <c r="H4" s="98"/>
      <c r="I4" s="99"/>
    </row>
    <row r="5" spans="1:9" ht="12.75">
      <c r="A5" s="21" t="s">
        <v>73</v>
      </c>
      <c r="B5" s="100"/>
      <c r="C5" s="100"/>
      <c r="D5" s="100"/>
      <c r="E5" s="100"/>
      <c r="F5" s="100"/>
      <c r="G5" s="100"/>
      <c r="H5" s="98"/>
      <c r="I5" s="99"/>
    </row>
    <row r="6" spans="1:9" ht="12.75">
      <c r="A6" s="26" t="s">
        <v>31</v>
      </c>
      <c r="B6" s="98"/>
      <c r="C6" s="98"/>
      <c r="D6" s="98"/>
      <c r="E6" s="98"/>
      <c r="F6" s="98"/>
      <c r="G6" s="98"/>
      <c r="H6" s="98"/>
      <c r="I6" s="99"/>
    </row>
    <row r="7" spans="1:9" ht="12.75">
      <c r="A7" s="95" t="s">
        <v>29</v>
      </c>
      <c r="B7" s="98"/>
      <c r="C7" s="98"/>
      <c r="D7" s="98"/>
      <c r="E7" s="98"/>
      <c r="F7" s="98"/>
      <c r="G7" s="98"/>
      <c r="H7" s="98"/>
      <c r="I7" s="99">
        <v>70000</v>
      </c>
    </row>
    <row r="8" spans="1:9" ht="12.75">
      <c r="A8" s="95" t="s">
        <v>173</v>
      </c>
      <c r="B8" s="98"/>
      <c r="C8" s="98"/>
      <c r="D8" s="98"/>
      <c r="E8" s="98"/>
      <c r="F8" s="98"/>
      <c r="G8" s="98"/>
      <c r="H8" s="98"/>
      <c r="I8" s="99">
        <v>70000</v>
      </c>
    </row>
    <row r="9" spans="1:9" ht="12.75">
      <c r="A9" s="95" t="s">
        <v>194</v>
      </c>
      <c r="B9" s="98"/>
      <c r="C9" s="98"/>
      <c r="D9" s="98"/>
      <c r="E9" s="98"/>
      <c r="F9" s="98"/>
      <c r="G9" s="98"/>
      <c r="H9" s="98"/>
      <c r="I9" s="99">
        <v>50000</v>
      </c>
    </row>
    <row r="10" spans="1:9" ht="12.75">
      <c r="A10" s="91" t="s">
        <v>6</v>
      </c>
      <c r="B10" s="101"/>
      <c r="C10" s="101"/>
      <c r="D10" s="101"/>
      <c r="E10" s="101"/>
      <c r="F10" s="101"/>
      <c r="G10" s="101"/>
      <c r="H10" s="101"/>
      <c r="I10" s="97">
        <f>SUM(I7:I9)</f>
        <v>190000</v>
      </c>
    </row>
    <row r="11" spans="1:9" ht="12.75">
      <c r="A11" s="27"/>
      <c r="B11" s="17"/>
      <c r="C11" s="17"/>
      <c r="D11" s="17"/>
      <c r="E11" s="17"/>
      <c r="F11" s="17"/>
      <c r="G11" s="17"/>
      <c r="H11" s="17"/>
      <c r="I11" s="102"/>
    </row>
    <row r="12" spans="1:9" ht="12.75">
      <c r="A12" s="46" t="s">
        <v>74</v>
      </c>
      <c r="B12" s="103"/>
      <c r="C12" s="103"/>
      <c r="D12" s="103"/>
      <c r="E12" s="103"/>
      <c r="F12" s="103"/>
      <c r="G12" s="103"/>
      <c r="H12" s="103"/>
      <c r="I12" s="104"/>
    </row>
    <row r="13" spans="1:9" ht="12.75">
      <c r="A13" s="88" t="s">
        <v>30</v>
      </c>
      <c r="B13" s="33"/>
      <c r="C13" s="33"/>
      <c r="D13" s="33"/>
      <c r="E13" s="33"/>
      <c r="F13" s="33"/>
      <c r="G13" s="33"/>
      <c r="H13" s="33"/>
      <c r="I13" s="104">
        <v>50000</v>
      </c>
    </row>
    <row r="14" spans="1:9" ht="12.75">
      <c r="A14" s="26"/>
      <c r="B14" s="98"/>
      <c r="C14" s="98"/>
      <c r="D14" s="98"/>
      <c r="E14" s="98"/>
      <c r="F14" s="98"/>
      <c r="G14" s="98"/>
      <c r="H14" s="98"/>
      <c r="I14" s="99"/>
    </row>
    <row r="15" spans="1:9" ht="12.75">
      <c r="A15" s="21" t="s">
        <v>75</v>
      </c>
      <c r="B15" s="100"/>
      <c r="C15" s="100"/>
      <c r="D15" s="100"/>
      <c r="E15" s="98"/>
      <c r="F15" s="98"/>
      <c r="G15" s="98"/>
      <c r="H15" s="98"/>
      <c r="I15" s="99"/>
    </row>
    <row r="16" spans="1:9" ht="12.75">
      <c r="A16" s="26" t="s">
        <v>31</v>
      </c>
      <c r="B16" s="98"/>
      <c r="C16" s="98"/>
      <c r="D16" s="98"/>
      <c r="E16" s="98"/>
      <c r="F16" s="98"/>
      <c r="G16" s="98"/>
      <c r="H16" s="98"/>
      <c r="I16" s="97"/>
    </row>
    <row r="17" spans="1:9" ht="12.75">
      <c r="A17" s="26" t="s">
        <v>343</v>
      </c>
      <c r="B17" s="98"/>
      <c r="C17" s="98"/>
      <c r="D17" s="98"/>
      <c r="E17" s="98"/>
      <c r="F17" s="98"/>
      <c r="G17" s="98"/>
      <c r="H17" s="98"/>
      <c r="I17" s="99">
        <v>20000</v>
      </c>
    </row>
    <row r="18" spans="1:9" ht="12.75">
      <c r="A18" s="26" t="s">
        <v>215</v>
      </c>
      <c r="B18" s="98"/>
      <c r="C18" s="98"/>
      <c r="D18" s="98"/>
      <c r="E18" s="98"/>
      <c r="F18" s="98"/>
      <c r="G18" s="98"/>
      <c r="H18" s="98"/>
      <c r="I18" s="24">
        <v>0</v>
      </c>
    </row>
    <row r="19" spans="1:9" ht="12.75">
      <c r="A19" s="91" t="s">
        <v>6</v>
      </c>
      <c r="B19" s="101"/>
      <c r="C19" s="101"/>
      <c r="D19" s="101"/>
      <c r="E19" s="101"/>
      <c r="F19" s="101"/>
      <c r="G19" s="101"/>
      <c r="H19" s="101"/>
      <c r="I19" s="105">
        <f>SUM(I17:I18)</f>
        <v>20000</v>
      </c>
    </row>
    <row r="20" spans="1:9" ht="12.75">
      <c r="A20" s="91"/>
      <c r="B20" s="101"/>
      <c r="C20" s="101"/>
      <c r="D20" s="101"/>
      <c r="E20" s="101"/>
      <c r="F20" s="101"/>
      <c r="G20" s="101"/>
      <c r="H20" s="101"/>
      <c r="I20" s="105"/>
    </row>
    <row r="21" spans="1:9" ht="12.75">
      <c r="A21" s="91" t="s">
        <v>284</v>
      </c>
      <c r="B21" s="101"/>
      <c r="C21" s="101"/>
      <c r="D21" s="101"/>
      <c r="E21" s="101"/>
      <c r="F21" s="101"/>
      <c r="G21" s="101"/>
      <c r="H21" s="101"/>
      <c r="I21" s="105">
        <v>10000</v>
      </c>
    </row>
    <row r="22" spans="1:9" ht="12.75">
      <c r="A22" s="91"/>
      <c r="B22" s="101"/>
      <c r="C22" s="101"/>
      <c r="D22" s="101"/>
      <c r="E22" s="101"/>
      <c r="F22" s="101"/>
      <c r="G22" s="101"/>
      <c r="H22" s="101"/>
      <c r="I22" s="105"/>
    </row>
    <row r="23" spans="1:9" ht="12.75">
      <c r="A23" s="91" t="s">
        <v>76</v>
      </c>
      <c r="B23" s="101"/>
      <c r="C23" s="101"/>
      <c r="D23" s="101"/>
      <c r="E23" s="101"/>
      <c r="F23" s="101"/>
      <c r="G23" s="101"/>
      <c r="H23" s="101"/>
      <c r="I23" s="105"/>
    </row>
    <row r="24" spans="1:9" ht="12.75">
      <c r="A24" s="26" t="s">
        <v>202</v>
      </c>
      <c r="B24" s="98"/>
      <c r="C24" s="98"/>
      <c r="D24" s="98"/>
      <c r="E24" s="98"/>
      <c r="F24" s="98"/>
      <c r="G24" s="98"/>
      <c r="H24" s="98"/>
      <c r="I24" s="24">
        <v>17000</v>
      </c>
    </row>
    <row r="25" spans="1:9" ht="12.75">
      <c r="A25" s="26" t="s">
        <v>203</v>
      </c>
      <c r="B25" s="98"/>
      <c r="C25" s="98"/>
      <c r="D25" s="98"/>
      <c r="E25" s="98"/>
      <c r="F25" s="98"/>
      <c r="G25" s="98"/>
      <c r="H25" s="98"/>
      <c r="I25" s="24">
        <v>13000</v>
      </c>
    </row>
    <row r="26" spans="1:9" ht="12.75">
      <c r="A26" s="26" t="s">
        <v>204</v>
      </c>
      <c r="B26" s="98"/>
      <c r="C26" s="98"/>
      <c r="D26" s="98"/>
      <c r="E26" s="98"/>
      <c r="F26" s="98"/>
      <c r="G26" s="98"/>
      <c r="H26" s="98"/>
      <c r="I26" s="24">
        <v>13000</v>
      </c>
    </row>
    <row r="27" spans="1:9" ht="12.75">
      <c r="A27" s="26" t="s">
        <v>193</v>
      </c>
      <c r="B27" s="98"/>
      <c r="C27" s="98"/>
      <c r="D27" s="98"/>
      <c r="E27" s="98"/>
      <c r="F27" s="98"/>
      <c r="G27" s="98"/>
      <c r="H27" s="98"/>
      <c r="I27" s="24">
        <v>7000</v>
      </c>
    </row>
    <row r="28" spans="1:9" ht="12.75">
      <c r="A28" s="91" t="s">
        <v>6</v>
      </c>
      <c r="B28" s="101"/>
      <c r="C28" s="101"/>
      <c r="D28" s="101"/>
      <c r="E28" s="101"/>
      <c r="F28" s="101"/>
      <c r="G28" s="101"/>
      <c r="H28" s="101"/>
      <c r="I28" s="105">
        <f>SUM(I24:I27)</f>
        <v>50000</v>
      </c>
    </row>
    <row r="29" spans="1:9" ht="12.75">
      <c r="A29" s="91"/>
      <c r="B29" s="101"/>
      <c r="C29" s="101"/>
      <c r="D29" s="101"/>
      <c r="E29" s="101"/>
      <c r="F29" s="101"/>
      <c r="G29" s="101"/>
      <c r="H29" s="101"/>
      <c r="I29" s="158"/>
    </row>
    <row r="30" spans="1:9" ht="12.75">
      <c r="A30" s="91" t="s">
        <v>158</v>
      </c>
      <c r="B30" s="101"/>
      <c r="C30" s="101"/>
      <c r="D30" s="101"/>
      <c r="E30" s="106"/>
      <c r="F30" s="106"/>
      <c r="G30" s="106"/>
      <c r="H30" s="101"/>
      <c r="I30" s="158"/>
    </row>
    <row r="31" spans="1:9" ht="12.75">
      <c r="A31" s="27" t="s">
        <v>360</v>
      </c>
      <c r="B31" s="17"/>
      <c r="C31" s="17"/>
      <c r="D31" s="17"/>
      <c r="E31" s="17"/>
      <c r="F31" s="17"/>
      <c r="G31" s="17"/>
      <c r="H31" s="107"/>
      <c r="I31" s="24">
        <v>9000</v>
      </c>
    </row>
    <row r="32" spans="1:9" ht="12.75">
      <c r="A32" s="27" t="s">
        <v>285</v>
      </c>
      <c r="B32" s="17"/>
      <c r="C32" s="17"/>
      <c r="D32" s="17"/>
      <c r="E32" s="17"/>
      <c r="F32" s="17"/>
      <c r="G32" s="17"/>
      <c r="H32" s="17"/>
      <c r="I32" s="18">
        <v>24000</v>
      </c>
    </row>
    <row r="33" spans="1:9" ht="12.75">
      <c r="A33" s="27" t="s">
        <v>337</v>
      </c>
      <c r="B33" s="17"/>
      <c r="C33" s="17"/>
      <c r="D33" s="17"/>
      <c r="E33" s="17"/>
      <c r="F33" s="17"/>
      <c r="G33" s="17"/>
      <c r="H33" s="107"/>
      <c r="I33" s="18">
        <v>2000</v>
      </c>
    </row>
    <row r="34" spans="1:9" ht="12.75">
      <c r="A34" s="27" t="s">
        <v>276</v>
      </c>
      <c r="B34" s="17"/>
      <c r="C34" s="17"/>
      <c r="D34" s="17"/>
      <c r="E34" s="17"/>
      <c r="F34" s="17"/>
      <c r="G34" s="17"/>
      <c r="H34" s="107"/>
      <c r="I34" s="18">
        <v>2000</v>
      </c>
    </row>
    <row r="35" spans="1:9" s="10" customFormat="1" ht="12.75">
      <c r="A35" s="27" t="s">
        <v>361</v>
      </c>
      <c r="B35" s="17"/>
      <c r="C35" s="17"/>
      <c r="D35" s="17"/>
      <c r="E35" s="17"/>
      <c r="F35" s="17"/>
      <c r="G35" s="17"/>
      <c r="H35" s="107"/>
      <c r="I35" s="18">
        <v>10000</v>
      </c>
    </row>
    <row r="36" spans="1:9" s="10" customFormat="1" ht="12.75">
      <c r="A36" s="20" t="s">
        <v>6</v>
      </c>
      <c r="B36" s="106"/>
      <c r="C36" s="106"/>
      <c r="D36" s="106"/>
      <c r="E36" s="106"/>
      <c r="F36" s="106"/>
      <c r="G36" s="106"/>
      <c r="H36" s="108"/>
      <c r="I36" s="109">
        <f>SUM(I31:I35)</f>
        <v>47000</v>
      </c>
    </row>
    <row r="37" spans="1:9" s="10" customFormat="1" ht="12.75">
      <c r="A37" s="35"/>
      <c r="B37" s="34"/>
      <c r="C37" s="34"/>
      <c r="D37" s="34"/>
      <c r="E37" s="34"/>
      <c r="F37" s="34"/>
      <c r="G37" s="34"/>
      <c r="H37" s="110"/>
      <c r="I37" s="111"/>
    </row>
    <row r="38" spans="1:9" s="10" customFormat="1" ht="12.75">
      <c r="A38" s="91" t="s">
        <v>245</v>
      </c>
      <c r="B38" s="112"/>
      <c r="C38" s="112"/>
      <c r="D38" s="112"/>
      <c r="E38" s="112"/>
      <c r="F38" s="112"/>
      <c r="G38" s="112"/>
      <c r="H38" s="113"/>
      <c r="I38" s="18"/>
    </row>
    <row r="39" spans="1:9" s="10" customFormat="1" ht="12.75">
      <c r="A39" s="114" t="s">
        <v>246</v>
      </c>
      <c r="B39" s="17"/>
      <c r="C39" s="17"/>
      <c r="D39" s="17"/>
      <c r="E39" s="17"/>
      <c r="F39" s="17"/>
      <c r="G39" s="17"/>
      <c r="H39" s="107"/>
      <c r="I39" s="18">
        <v>7000</v>
      </c>
    </row>
    <row r="40" spans="1:9" s="10" customFormat="1" ht="12.75">
      <c r="A40" s="114" t="s">
        <v>247</v>
      </c>
      <c r="B40" s="17"/>
      <c r="C40" s="17"/>
      <c r="D40" s="17"/>
      <c r="E40" s="17"/>
      <c r="F40" s="17"/>
      <c r="G40" s="17"/>
      <c r="H40" s="107"/>
      <c r="I40" s="18">
        <v>10000</v>
      </c>
    </row>
    <row r="41" spans="1:9" ht="12.75">
      <c r="A41" s="114" t="s">
        <v>286</v>
      </c>
      <c r="B41" s="17"/>
      <c r="C41" s="17"/>
      <c r="D41" s="17"/>
      <c r="E41" s="17"/>
      <c r="F41" s="17"/>
      <c r="G41" s="17"/>
      <c r="H41" s="107"/>
      <c r="I41" s="18">
        <v>40000</v>
      </c>
    </row>
    <row r="42" spans="1:9" ht="12.75">
      <c r="A42" s="35" t="s">
        <v>6</v>
      </c>
      <c r="B42" s="115"/>
      <c r="C42" s="98"/>
      <c r="D42" s="101"/>
      <c r="E42" s="101"/>
      <c r="F42" s="101"/>
      <c r="G42" s="101"/>
      <c r="H42" s="101"/>
      <c r="I42" s="105">
        <f>SUM(I39:I41)</f>
        <v>57000</v>
      </c>
    </row>
    <row r="43" spans="1:9" ht="12.75">
      <c r="A43" s="35"/>
      <c r="B43" s="115"/>
      <c r="C43" s="98"/>
      <c r="D43" s="101"/>
      <c r="E43" s="101"/>
      <c r="F43" s="101"/>
      <c r="G43" s="101"/>
      <c r="H43" s="101"/>
      <c r="I43" s="105"/>
    </row>
    <row r="44" spans="1:9" ht="12.75">
      <c r="A44" s="93" t="s">
        <v>159</v>
      </c>
      <c r="B44" s="94"/>
      <c r="C44" s="94"/>
      <c r="D44" s="94"/>
      <c r="E44" s="17"/>
      <c r="F44" s="17"/>
      <c r="G44" s="17"/>
      <c r="H44" s="17"/>
      <c r="I44" s="18"/>
    </row>
    <row r="45" spans="1:9" ht="12.75">
      <c r="A45" s="95" t="s">
        <v>338</v>
      </c>
      <c r="B45" s="39"/>
      <c r="C45" s="39"/>
      <c r="D45" s="39"/>
      <c r="E45" s="116"/>
      <c r="F45" s="116"/>
      <c r="G45" s="116"/>
      <c r="H45" s="39"/>
      <c r="I45" s="18">
        <v>4000</v>
      </c>
    </row>
    <row r="46" spans="1:9" ht="12.75">
      <c r="A46" s="95" t="s">
        <v>287</v>
      </c>
      <c r="B46" s="39"/>
      <c r="C46" s="39"/>
      <c r="D46" s="39"/>
      <c r="E46" s="116"/>
      <c r="F46" s="116"/>
      <c r="G46" s="116"/>
      <c r="H46" s="39"/>
      <c r="I46" s="18">
        <v>20000</v>
      </c>
    </row>
    <row r="47" spans="1:9" ht="12.75">
      <c r="A47" s="95" t="s">
        <v>288</v>
      </c>
      <c r="B47" s="39"/>
      <c r="C47" s="39"/>
      <c r="D47" s="39"/>
      <c r="E47" s="116"/>
      <c r="F47" s="116"/>
      <c r="G47" s="116"/>
      <c r="H47" s="39"/>
      <c r="I47" s="18">
        <v>40000</v>
      </c>
    </row>
    <row r="48" spans="1:9" ht="12.75">
      <c r="A48" s="27" t="s">
        <v>289</v>
      </c>
      <c r="B48" s="17"/>
      <c r="C48" s="17"/>
      <c r="D48" s="17"/>
      <c r="E48" s="17"/>
      <c r="F48" s="17"/>
      <c r="G48" s="17"/>
      <c r="H48" s="107"/>
      <c r="I48" s="18">
        <v>120000</v>
      </c>
    </row>
    <row r="49" spans="1:9" ht="12.75">
      <c r="A49" s="88" t="s">
        <v>290</v>
      </c>
      <c r="B49" s="33"/>
      <c r="C49" s="33"/>
      <c r="D49" s="33"/>
      <c r="E49" s="33"/>
      <c r="F49" s="33"/>
      <c r="G49" s="33"/>
      <c r="H49" s="64"/>
      <c r="I49" s="18">
        <v>15000</v>
      </c>
    </row>
    <row r="50" spans="1:9" ht="12.75">
      <c r="A50" s="88" t="s">
        <v>291</v>
      </c>
      <c r="B50" s="79"/>
      <c r="C50" s="79"/>
      <c r="D50" s="79"/>
      <c r="E50" s="33"/>
      <c r="F50" s="33"/>
      <c r="G50" s="33"/>
      <c r="H50" s="79"/>
      <c r="I50" s="63">
        <v>30000</v>
      </c>
    </row>
    <row r="51" spans="1:9" ht="12.75">
      <c r="A51" s="26" t="s">
        <v>292</v>
      </c>
      <c r="B51" s="98"/>
      <c r="C51" s="98"/>
      <c r="D51" s="98"/>
      <c r="E51" s="17"/>
      <c r="F51" s="17"/>
      <c r="G51" s="17"/>
      <c r="H51" s="98"/>
      <c r="I51" s="18">
        <v>21000</v>
      </c>
    </row>
    <row r="52" spans="1:9" ht="12.75">
      <c r="A52" s="27" t="s">
        <v>293</v>
      </c>
      <c r="B52" s="17"/>
      <c r="C52" s="17"/>
      <c r="D52" s="17"/>
      <c r="E52" s="17"/>
      <c r="F52" s="17"/>
      <c r="G52" s="17"/>
      <c r="H52" s="17"/>
      <c r="I52" s="24">
        <v>25000</v>
      </c>
    </row>
    <row r="53" spans="1:9" ht="12.75">
      <c r="A53" s="27" t="s">
        <v>359</v>
      </c>
      <c r="B53" s="17"/>
      <c r="C53" s="17"/>
      <c r="D53" s="17"/>
      <c r="E53" s="17"/>
      <c r="F53" s="17"/>
      <c r="G53" s="17"/>
      <c r="H53" s="17"/>
      <c r="I53" s="18">
        <v>100000</v>
      </c>
    </row>
    <row r="54" spans="1:9" ht="12.75">
      <c r="A54" s="27" t="s">
        <v>294</v>
      </c>
      <c r="B54" s="17"/>
      <c r="C54" s="17"/>
      <c r="D54" s="17"/>
      <c r="E54" s="17"/>
      <c r="F54" s="17"/>
      <c r="G54" s="17"/>
      <c r="H54" s="107"/>
      <c r="I54" s="24">
        <v>10000</v>
      </c>
    </row>
    <row r="55" spans="1:9" ht="12.75">
      <c r="A55" s="26" t="s">
        <v>344</v>
      </c>
      <c r="B55" s="98"/>
      <c r="C55" s="98"/>
      <c r="D55" s="98"/>
      <c r="E55" s="98"/>
      <c r="F55" s="98"/>
      <c r="G55" s="98"/>
      <c r="H55" s="98"/>
      <c r="I55" s="24">
        <v>15000</v>
      </c>
    </row>
    <row r="56" spans="1:9" ht="12.75">
      <c r="A56" s="26" t="s">
        <v>345</v>
      </c>
      <c r="B56" s="98"/>
      <c r="C56" s="98"/>
      <c r="D56" s="98"/>
      <c r="E56" s="98"/>
      <c r="F56" s="98"/>
      <c r="G56" s="98"/>
      <c r="H56" s="98"/>
      <c r="I56" s="24">
        <v>7000</v>
      </c>
    </row>
    <row r="57" spans="1:9" ht="12.75">
      <c r="A57" s="27" t="s">
        <v>295</v>
      </c>
      <c r="B57" s="17"/>
      <c r="C57" s="17"/>
      <c r="D57" s="17"/>
      <c r="E57" s="17"/>
      <c r="F57" s="17"/>
      <c r="G57" s="17"/>
      <c r="H57" s="17"/>
      <c r="I57" s="18">
        <v>10000</v>
      </c>
    </row>
    <row r="58" spans="1:9" ht="12.75">
      <c r="A58" s="71" t="s">
        <v>296</v>
      </c>
      <c r="B58" s="19"/>
      <c r="C58" s="19"/>
      <c r="D58" s="19"/>
      <c r="E58" s="19"/>
      <c r="F58" s="19"/>
      <c r="G58" s="19"/>
      <c r="H58" s="19"/>
      <c r="I58" s="63">
        <v>23000</v>
      </c>
    </row>
    <row r="59" spans="1:9" ht="12.75">
      <c r="A59" s="26" t="s">
        <v>346</v>
      </c>
      <c r="B59" s="98"/>
      <c r="C59" s="98"/>
      <c r="D59" s="98"/>
      <c r="E59" s="98"/>
      <c r="F59" s="98"/>
      <c r="G59" s="98"/>
      <c r="H59" s="98"/>
      <c r="I59" s="24">
        <v>30000</v>
      </c>
    </row>
    <row r="60" spans="1:9" ht="12.75">
      <c r="A60" s="27" t="s">
        <v>297</v>
      </c>
      <c r="B60" s="98"/>
      <c r="C60" s="98"/>
      <c r="D60" s="98"/>
      <c r="E60" s="98"/>
      <c r="F60" s="98"/>
      <c r="G60" s="98"/>
      <c r="H60" s="98"/>
      <c r="I60" s="24">
        <v>20000</v>
      </c>
    </row>
    <row r="61" spans="1:9" ht="12.75">
      <c r="A61" s="27" t="s">
        <v>358</v>
      </c>
      <c r="B61" s="17"/>
      <c r="C61" s="17"/>
      <c r="D61" s="17"/>
      <c r="E61" s="17"/>
      <c r="F61" s="17"/>
      <c r="G61" s="17"/>
      <c r="H61" s="107"/>
      <c r="I61" s="18">
        <v>80000</v>
      </c>
    </row>
    <row r="62" spans="1:9" ht="12.75">
      <c r="A62" s="20" t="s">
        <v>6</v>
      </c>
      <c r="B62" s="106"/>
      <c r="C62" s="106"/>
      <c r="D62" s="106"/>
      <c r="E62" s="106"/>
      <c r="F62" s="106"/>
      <c r="G62" s="106"/>
      <c r="H62" s="108"/>
      <c r="I62" s="25">
        <f>SUM(I45:I61)</f>
        <v>570000</v>
      </c>
    </row>
    <row r="63" spans="1:9" ht="12.75">
      <c r="A63" s="20"/>
      <c r="B63" s="101"/>
      <c r="C63" s="101"/>
      <c r="D63" s="101"/>
      <c r="E63" s="101"/>
      <c r="F63" s="101"/>
      <c r="G63" s="101"/>
      <c r="H63" s="101"/>
      <c r="I63" s="25"/>
    </row>
    <row r="64" spans="1:9" ht="12.75">
      <c r="A64" s="46" t="s">
        <v>265</v>
      </c>
      <c r="B64" s="98"/>
      <c r="C64" s="98"/>
      <c r="D64" s="98"/>
      <c r="E64" s="98"/>
      <c r="F64" s="98"/>
      <c r="G64" s="98"/>
      <c r="H64" s="98"/>
      <c r="I64" s="25"/>
    </row>
    <row r="65" spans="1:9" ht="12.75">
      <c r="A65" s="114" t="s">
        <v>298</v>
      </c>
      <c r="B65" s="98"/>
      <c r="C65" s="98"/>
      <c r="D65" s="98"/>
      <c r="E65" s="98"/>
      <c r="F65" s="98"/>
      <c r="G65" s="98"/>
      <c r="H65" s="98"/>
      <c r="I65" s="18">
        <v>370000</v>
      </c>
    </row>
    <row r="66" spans="1:9" ht="12.75">
      <c r="A66" s="95" t="s">
        <v>362</v>
      </c>
      <c r="B66" s="98"/>
      <c r="C66" s="98"/>
      <c r="D66" s="98"/>
      <c r="E66" s="98"/>
      <c r="F66" s="98"/>
      <c r="G66" s="98"/>
      <c r="H66" s="98"/>
      <c r="I66" s="18">
        <v>12000</v>
      </c>
    </row>
    <row r="67" spans="1:9" ht="12.75">
      <c r="A67" s="91" t="s">
        <v>6</v>
      </c>
      <c r="B67" s="101"/>
      <c r="C67" s="101"/>
      <c r="D67" s="101"/>
      <c r="E67" s="101"/>
      <c r="F67" s="101"/>
      <c r="G67" s="101"/>
      <c r="H67" s="101"/>
      <c r="I67" s="25">
        <f>SUM(I65:I66)</f>
        <v>382000</v>
      </c>
    </row>
    <row r="68" spans="1:9" ht="12.75">
      <c r="A68" s="91"/>
      <c r="B68" s="101"/>
      <c r="C68" s="101"/>
      <c r="D68" s="101"/>
      <c r="E68" s="101"/>
      <c r="F68" s="101"/>
      <c r="G68" s="101"/>
      <c r="H68" s="101"/>
      <c r="I68" s="160"/>
    </row>
    <row r="69" spans="1:9" ht="12.75">
      <c r="A69" s="91" t="s">
        <v>248</v>
      </c>
      <c r="B69" s="17"/>
      <c r="C69" s="17"/>
      <c r="D69" s="17"/>
      <c r="E69" s="17"/>
      <c r="F69" s="17"/>
      <c r="G69" s="17"/>
      <c r="H69" s="107"/>
      <c r="I69" s="159"/>
    </row>
    <row r="70" spans="1:9" ht="12.75">
      <c r="A70" s="27" t="s">
        <v>299</v>
      </c>
      <c r="B70" s="17"/>
      <c r="C70" s="17"/>
      <c r="D70" s="17"/>
      <c r="E70" s="17"/>
      <c r="F70" s="17"/>
      <c r="G70" s="17"/>
      <c r="H70" s="107"/>
      <c r="I70" s="18">
        <v>150000</v>
      </c>
    </row>
    <row r="71" spans="1:9" ht="12.75">
      <c r="A71" s="27" t="s">
        <v>300</v>
      </c>
      <c r="B71" s="17"/>
      <c r="C71" s="17"/>
      <c r="D71" s="17"/>
      <c r="E71" s="17"/>
      <c r="F71" s="17"/>
      <c r="G71" s="17"/>
      <c r="H71" s="17"/>
      <c r="I71" s="18">
        <v>300000</v>
      </c>
    </row>
    <row r="72" spans="1:9" ht="12.75">
      <c r="A72" s="20" t="s">
        <v>6</v>
      </c>
      <c r="B72" s="101"/>
      <c r="C72" s="101"/>
      <c r="D72" s="101"/>
      <c r="E72" s="101"/>
      <c r="F72" s="101"/>
      <c r="G72" s="101"/>
      <c r="H72" s="101"/>
      <c r="I72" s="25">
        <f>SUM(I70:I71)</f>
        <v>450000</v>
      </c>
    </row>
    <row r="73" spans="1:9" s="10" customFormat="1" ht="12.75">
      <c r="A73" s="20"/>
      <c r="B73" s="101"/>
      <c r="C73" s="101"/>
      <c r="D73" s="101"/>
      <c r="E73" s="101"/>
      <c r="F73" s="101"/>
      <c r="G73" s="101"/>
      <c r="H73" s="101"/>
      <c r="I73" s="25"/>
    </row>
    <row r="74" spans="1:9" s="10" customFormat="1" ht="12.75">
      <c r="A74" s="93" t="s">
        <v>77</v>
      </c>
      <c r="B74" s="117"/>
      <c r="C74" s="117"/>
      <c r="D74" s="117"/>
      <c r="E74" s="117"/>
      <c r="F74" s="117"/>
      <c r="G74" s="117"/>
      <c r="H74" s="117"/>
      <c r="I74" s="182"/>
    </row>
    <row r="75" spans="1:9" s="10" customFormat="1" ht="12.75">
      <c r="A75" s="95" t="s">
        <v>32</v>
      </c>
      <c r="B75" s="17"/>
      <c r="C75" s="17"/>
      <c r="D75" s="17"/>
      <c r="E75" s="17"/>
      <c r="F75" s="17"/>
      <c r="G75" s="17"/>
      <c r="H75" s="17"/>
      <c r="I75" s="18">
        <v>4000</v>
      </c>
    </row>
    <row r="76" spans="1:9" s="10" customFormat="1" ht="12.75">
      <c r="A76" s="27" t="s">
        <v>249</v>
      </c>
      <c r="B76" s="37"/>
      <c r="C76" s="37"/>
      <c r="D76" s="37"/>
      <c r="E76" s="37"/>
      <c r="F76" s="37"/>
      <c r="G76" s="37"/>
      <c r="H76" s="37"/>
      <c r="I76" s="18">
        <v>5000</v>
      </c>
    </row>
    <row r="77" spans="1:9" s="10" customFormat="1" ht="12.75">
      <c r="A77" s="35" t="s">
        <v>6</v>
      </c>
      <c r="B77" s="101"/>
      <c r="C77" s="101"/>
      <c r="D77" s="101"/>
      <c r="E77" s="101"/>
      <c r="F77" s="101"/>
      <c r="G77" s="101"/>
      <c r="H77" s="101"/>
      <c r="I77" s="38">
        <f>SUM(I75:I76)</f>
        <v>9000</v>
      </c>
    </row>
    <row r="78" spans="1:9" s="10" customFormat="1" ht="12.75">
      <c r="A78" s="127"/>
      <c r="B78" s="101"/>
      <c r="C78" s="101"/>
      <c r="D78" s="101"/>
      <c r="E78" s="101"/>
      <c r="F78" s="101"/>
      <c r="G78" s="101"/>
      <c r="H78" s="101"/>
      <c r="I78" s="25"/>
    </row>
    <row r="79" spans="1:9" s="10" customFormat="1" ht="12.75">
      <c r="A79" s="161" t="s">
        <v>332</v>
      </c>
      <c r="B79" s="101"/>
      <c r="C79" s="101"/>
      <c r="D79" s="101"/>
      <c r="E79" s="101"/>
      <c r="F79" s="101"/>
      <c r="G79" s="101"/>
      <c r="H79" s="101"/>
      <c r="I79" s="25">
        <v>1500</v>
      </c>
    </row>
    <row r="80" spans="1:9" s="10" customFormat="1" ht="12.75">
      <c r="A80" s="20"/>
      <c r="B80" s="101"/>
      <c r="C80" s="101"/>
      <c r="D80" s="101"/>
      <c r="E80" s="101"/>
      <c r="F80" s="101"/>
      <c r="G80" s="101"/>
      <c r="H80" s="101"/>
      <c r="I80" s="25"/>
    </row>
    <row r="81" spans="1:9" ht="12.75">
      <c r="A81" s="162" t="s">
        <v>333</v>
      </c>
      <c r="B81" s="101"/>
      <c r="C81" s="101"/>
      <c r="D81" s="101"/>
      <c r="E81" s="101"/>
      <c r="F81" s="101"/>
      <c r="G81" s="101"/>
      <c r="H81" s="101"/>
      <c r="I81" s="25">
        <v>12000</v>
      </c>
    </row>
    <row r="82" spans="1:9" ht="12.75">
      <c r="A82" s="20"/>
      <c r="B82" s="101"/>
      <c r="C82" s="101"/>
      <c r="D82" s="101"/>
      <c r="E82" s="101"/>
      <c r="F82" s="101"/>
      <c r="G82" s="101"/>
      <c r="H82" s="101"/>
      <c r="I82" s="25"/>
    </row>
    <row r="83" spans="1:9" ht="12.75">
      <c r="A83" s="127" t="s">
        <v>334</v>
      </c>
      <c r="B83" s="101"/>
      <c r="C83" s="101"/>
      <c r="D83" s="101"/>
      <c r="E83" s="101"/>
      <c r="F83" s="101"/>
      <c r="G83" s="101"/>
      <c r="H83" s="101"/>
      <c r="I83" s="25">
        <v>20000</v>
      </c>
    </row>
    <row r="84" spans="1:9" ht="12.75">
      <c r="A84" s="27"/>
      <c r="B84" s="100"/>
      <c r="C84" s="100"/>
      <c r="D84" s="100"/>
      <c r="E84" s="100"/>
      <c r="F84" s="100"/>
      <c r="G84" s="100"/>
      <c r="H84" s="100"/>
      <c r="I84" s="18"/>
    </row>
    <row r="85" spans="1:9" ht="12.75">
      <c r="A85" s="133" t="s">
        <v>78</v>
      </c>
      <c r="B85" s="100"/>
      <c r="C85" s="100"/>
      <c r="D85" s="100"/>
      <c r="E85" s="100"/>
      <c r="F85" s="100"/>
      <c r="G85" s="100"/>
      <c r="H85" s="100"/>
      <c r="I85" s="24"/>
    </row>
    <row r="86" spans="1:9" ht="12.75">
      <c r="A86" s="26" t="s">
        <v>33</v>
      </c>
      <c r="B86" s="106"/>
      <c r="C86" s="106"/>
      <c r="D86" s="106"/>
      <c r="E86" s="106"/>
      <c r="F86" s="106"/>
      <c r="G86" s="106"/>
      <c r="H86" s="106"/>
      <c r="I86" s="105">
        <v>60000</v>
      </c>
    </row>
    <row r="87" spans="1:9" ht="12.75">
      <c r="A87" s="21"/>
      <c r="B87" s="39"/>
      <c r="C87" s="39"/>
      <c r="D87" s="39"/>
      <c r="E87" s="39"/>
      <c r="F87" s="39"/>
      <c r="G87" s="39"/>
      <c r="H87" s="39"/>
      <c r="I87" s="105"/>
    </row>
    <row r="88" spans="1:10" ht="12.75">
      <c r="A88" s="91" t="s">
        <v>146</v>
      </c>
      <c r="B88" s="39"/>
      <c r="C88" s="39"/>
      <c r="D88" s="39"/>
      <c r="E88" s="39"/>
      <c r="F88" s="39"/>
      <c r="G88" s="39"/>
      <c r="H88" s="39"/>
      <c r="I88" s="105">
        <v>50000</v>
      </c>
      <c r="J88" s="19"/>
    </row>
    <row r="89" spans="1:9" ht="12.75">
      <c r="A89" s="20"/>
      <c r="B89" s="39"/>
      <c r="C89" s="39"/>
      <c r="D89" s="39"/>
      <c r="E89" s="39"/>
      <c r="F89" s="39"/>
      <c r="G89" s="39"/>
      <c r="H89" s="39"/>
      <c r="I89" s="160"/>
    </row>
    <row r="90" spans="1:9" ht="12.75">
      <c r="A90" s="91" t="s">
        <v>147</v>
      </c>
      <c r="B90" s="39"/>
      <c r="C90" s="39"/>
      <c r="D90" s="39"/>
      <c r="E90" s="39"/>
      <c r="F90" s="39"/>
      <c r="G90" s="39"/>
      <c r="H90" s="39"/>
      <c r="I90" s="158"/>
    </row>
    <row r="91" spans="1:9" ht="12.75">
      <c r="A91" s="95" t="s">
        <v>266</v>
      </c>
      <c r="B91" s="39"/>
      <c r="C91" s="39"/>
      <c r="D91" s="39"/>
      <c r="E91" s="39"/>
      <c r="F91" s="39"/>
      <c r="G91" s="39"/>
      <c r="H91" s="39"/>
      <c r="I91" s="24">
        <v>30000</v>
      </c>
    </row>
    <row r="92" spans="1:9" ht="12.75">
      <c r="A92" s="95" t="s">
        <v>267</v>
      </c>
      <c r="B92" s="39"/>
      <c r="C92" s="39"/>
      <c r="D92" s="39"/>
      <c r="E92" s="39"/>
      <c r="F92" s="39"/>
      <c r="G92" s="39"/>
      <c r="H92" s="39"/>
      <c r="I92" s="24">
        <v>13000</v>
      </c>
    </row>
    <row r="93" spans="1:9" ht="12.75">
      <c r="A93" s="95" t="s">
        <v>268</v>
      </c>
      <c r="B93" s="39"/>
      <c r="C93" s="39"/>
      <c r="D93" s="39"/>
      <c r="E93" s="39"/>
      <c r="F93" s="39"/>
      <c r="G93" s="39"/>
      <c r="H93" s="39"/>
      <c r="I93" s="24">
        <v>13000</v>
      </c>
    </row>
    <row r="94" spans="1:9" ht="12.75">
      <c r="A94" s="114" t="s">
        <v>239</v>
      </c>
      <c r="B94" s="116"/>
      <c r="C94" s="116"/>
      <c r="D94" s="116"/>
      <c r="E94" s="116"/>
      <c r="F94" s="116"/>
      <c r="G94" s="116"/>
      <c r="H94" s="118"/>
      <c r="I94" s="18">
        <v>13000</v>
      </c>
    </row>
    <row r="95" spans="1:9" ht="12.75">
      <c r="A95" s="91" t="s">
        <v>6</v>
      </c>
      <c r="B95" s="33"/>
      <c r="C95" s="33"/>
      <c r="D95" s="33"/>
      <c r="E95" s="33"/>
      <c r="F95" s="33"/>
      <c r="G95" s="33"/>
      <c r="H95" s="33"/>
      <c r="I95" s="105">
        <f>SUM(I91:I94)</f>
        <v>69000</v>
      </c>
    </row>
    <row r="96" spans="1:9" ht="12.75">
      <c r="A96" s="26"/>
      <c r="B96" s="37"/>
      <c r="C96" s="37"/>
      <c r="D96" s="37"/>
      <c r="E96" s="37"/>
      <c r="F96" s="37"/>
      <c r="G96" s="37"/>
      <c r="H96" s="37"/>
      <c r="I96" s="24"/>
    </row>
    <row r="97" spans="1:9" ht="12.75">
      <c r="A97" s="93" t="s">
        <v>79</v>
      </c>
      <c r="B97" s="17"/>
      <c r="C97" s="17"/>
      <c r="D97" s="17"/>
      <c r="E97" s="17"/>
      <c r="F97" s="17"/>
      <c r="G97" s="17"/>
      <c r="H97" s="17"/>
      <c r="I97" s="18"/>
    </row>
    <row r="98" spans="1:9" ht="12.75">
      <c r="A98" s="27" t="s">
        <v>34</v>
      </c>
      <c r="B98" s="94"/>
      <c r="C98" s="94"/>
      <c r="D98" s="94"/>
      <c r="E98" s="17"/>
      <c r="F98" s="17"/>
      <c r="G98" s="17"/>
      <c r="H98" s="17"/>
      <c r="I98" s="18">
        <v>20000</v>
      </c>
    </row>
    <row r="99" spans="1:9" ht="12.75">
      <c r="A99" s="88" t="s">
        <v>188</v>
      </c>
      <c r="B99" s="17"/>
      <c r="C99" s="17"/>
      <c r="D99" s="17"/>
      <c r="E99" s="17"/>
      <c r="F99" s="17"/>
      <c r="G99" s="17"/>
      <c r="H99" s="17"/>
      <c r="I99" s="18">
        <v>30000</v>
      </c>
    </row>
    <row r="100" spans="1:9" ht="12.75">
      <c r="A100" s="35" t="s">
        <v>6</v>
      </c>
      <c r="B100" s="33"/>
      <c r="C100" s="33"/>
      <c r="D100" s="33"/>
      <c r="E100" s="33"/>
      <c r="F100" s="33"/>
      <c r="G100" s="33"/>
      <c r="H100" s="33"/>
      <c r="I100" s="38">
        <f>I98+I99</f>
        <v>50000</v>
      </c>
    </row>
    <row r="101" spans="1:9" ht="12.75">
      <c r="A101" s="35"/>
      <c r="B101" s="33"/>
      <c r="C101" s="33"/>
      <c r="D101" s="33"/>
      <c r="E101" s="33"/>
      <c r="F101" s="33"/>
      <c r="G101" s="33"/>
      <c r="H101" s="33"/>
      <c r="I101" s="38"/>
    </row>
    <row r="102" spans="1:9" ht="12.75">
      <c r="A102" s="93" t="s">
        <v>80</v>
      </c>
      <c r="B102" s="119"/>
      <c r="C102" s="119"/>
      <c r="D102" s="119"/>
      <c r="E102" s="119"/>
      <c r="F102" s="119"/>
      <c r="G102" s="119"/>
      <c r="H102" s="119"/>
      <c r="I102" s="18"/>
    </row>
    <row r="103" spans="1:9" ht="12.75">
      <c r="A103" s="27" t="s">
        <v>208</v>
      </c>
      <c r="B103" s="33"/>
      <c r="C103" s="33"/>
      <c r="D103" s="33"/>
      <c r="E103" s="33"/>
      <c r="F103" s="33"/>
      <c r="G103" s="33"/>
      <c r="H103" s="33"/>
      <c r="I103" s="25">
        <v>5000</v>
      </c>
    </row>
    <row r="104" spans="1:9" ht="12.75">
      <c r="A104" s="27"/>
      <c r="B104" s="33"/>
      <c r="C104" s="33"/>
      <c r="D104" s="33"/>
      <c r="E104" s="33"/>
      <c r="F104" s="33"/>
      <c r="G104" s="33"/>
      <c r="H104" s="33"/>
      <c r="I104" s="25"/>
    </row>
    <row r="105" spans="1:9" ht="12.75">
      <c r="A105" s="20" t="s">
        <v>335</v>
      </c>
      <c r="B105" s="33"/>
      <c r="C105" s="33"/>
      <c r="D105" s="33"/>
      <c r="E105" s="33"/>
      <c r="F105" s="33"/>
      <c r="G105" s="33"/>
      <c r="H105" s="33"/>
      <c r="I105" s="25">
        <v>5000</v>
      </c>
    </row>
    <row r="106" spans="1:9" ht="12.75">
      <c r="A106" s="27"/>
      <c r="B106" s="33"/>
      <c r="C106" s="33"/>
      <c r="D106" s="33"/>
      <c r="E106" s="33"/>
      <c r="F106" s="33"/>
      <c r="G106" s="33"/>
      <c r="H106" s="33"/>
      <c r="I106" s="160"/>
    </row>
    <row r="107" spans="1:9" ht="12.75">
      <c r="A107" s="93" t="s">
        <v>81</v>
      </c>
      <c r="B107" s="98"/>
      <c r="C107" s="98"/>
      <c r="D107" s="98"/>
      <c r="E107" s="98"/>
      <c r="F107" s="98"/>
      <c r="G107" s="98"/>
      <c r="H107" s="98"/>
      <c r="I107" s="159"/>
    </row>
    <row r="108" spans="1:9" ht="12.75">
      <c r="A108" s="26" t="s">
        <v>35</v>
      </c>
      <c r="B108" s="98"/>
      <c r="C108" s="98"/>
      <c r="D108" s="98"/>
      <c r="E108" s="98"/>
      <c r="F108" s="98"/>
      <c r="G108" s="98"/>
      <c r="H108" s="98"/>
      <c r="I108" s="24">
        <v>30000</v>
      </c>
    </row>
    <row r="109" spans="1:9" ht="12.75">
      <c r="A109" s="26" t="s">
        <v>301</v>
      </c>
      <c r="B109" s="98"/>
      <c r="C109" s="98"/>
      <c r="D109" s="98"/>
      <c r="E109" s="98"/>
      <c r="F109" s="98"/>
      <c r="G109" s="98"/>
      <c r="H109" s="98"/>
      <c r="I109" s="24">
        <v>170000</v>
      </c>
    </row>
    <row r="110" spans="1:9" ht="12.75">
      <c r="A110" s="26" t="s">
        <v>341</v>
      </c>
      <c r="B110" s="98"/>
      <c r="C110" s="98"/>
      <c r="D110" s="17"/>
      <c r="E110" s="17"/>
      <c r="F110" s="17"/>
      <c r="G110" s="17"/>
      <c r="H110" s="17"/>
      <c r="I110" s="24">
        <v>250000</v>
      </c>
    </row>
    <row r="111" spans="1:9" ht="12.75">
      <c r="A111" s="27" t="s">
        <v>363</v>
      </c>
      <c r="B111" s="17"/>
      <c r="C111" s="17"/>
      <c r="D111" s="17"/>
      <c r="E111" s="17"/>
      <c r="F111" s="17"/>
      <c r="G111" s="17"/>
      <c r="H111" s="107"/>
      <c r="I111" s="24">
        <v>205000</v>
      </c>
    </row>
    <row r="112" spans="1:9" ht="12.75">
      <c r="A112" s="26" t="s">
        <v>302</v>
      </c>
      <c r="B112" s="98"/>
      <c r="C112" s="98"/>
      <c r="D112" s="17"/>
      <c r="E112" s="17"/>
      <c r="F112" s="17"/>
      <c r="G112" s="17"/>
      <c r="H112" s="17"/>
      <c r="I112" s="24">
        <v>200000</v>
      </c>
    </row>
    <row r="113" spans="1:9" ht="12.75">
      <c r="A113" s="27" t="s">
        <v>303</v>
      </c>
      <c r="B113" s="17"/>
      <c r="C113" s="17"/>
      <c r="D113" s="17"/>
      <c r="E113" s="17"/>
      <c r="F113" s="17"/>
      <c r="G113" s="17"/>
      <c r="H113" s="17"/>
      <c r="I113" s="18">
        <v>190000</v>
      </c>
    </row>
    <row r="114" spans="1:9" ht="12.75">
      <c r="A114" s="26" t="s">
        <v>304</v>
      </c>
      <c r="B114" s="98"/>
      <c r="C114" s="98"/>
      <c r="D114" s="17"/>
      <c r="E114" s="17"/>
      <c r="F114" s="17"/>
      <c r="G114" s="17"/>
      <c r="H114" s="17"/>
      <c r="I114" s="24">
        <v>30000</v>
      </c>
    </row>
    <row r="115" spans="1:9" ht="12.75">
      <c r="A115" s="26" t="s">
        <v>305</v>
      </c>
      <c r="B115" s="98"/>
      <c r="C115" s="98"/>
      <c r="D115" s="98"/>
      <c r="E115" s="98"/>
      <c r="F115" s="98"/>
      <c r="G115" s="98"/>
      <c r="H115" s="98"/>
      <c r="I115" s="18">
        <v>35000</v>
      </c>
    </row>
    <row r="116" spans="1:9" ht="12.75">
      <c r="A116" s="26" t="s">
        <v>306</v>
      </c>
      <c r="B116" s="101"/>
      <c r="C116" s="101"/>
      <c r="D116" s="101"/>
      <c r="E116" s="101"/>
      <c r="F116" s="101"/>
      <c r="G116" s="101"/>
      <c r="H116" s="101"/>
      <c r="I116" s="18">
        <v>272000</v>
      </c>
    </row>
    <row r="117" spans="1:9" ht="12.75">
      <c r="A117" s="26" t="s">
        <v>342</v>
      </c>
      <c r="B117" s="101"/>
      <c r="C117" s="101"/>
      <c r="D117" s="101"/>
      <c r="E117" s="101"/>
      <c r="F117" s="101"/>
      <c r="G117" s="101"/>
      <c r="H117" s="101"/>
      <c r="I117" s="18">
        <v>40000</v>
      </c>
    </row>
    <row r="118" spans="1:9" ht="12.75">
      <c r="A118" s="26" t="s">
        <v>307</v>
      </c>
      <c r="B118" s="101"/>
      <c r="C118" s="101"/>
      <c r="D118" s="101"/>
      <c r="E118" s="101"/>
      <c r="F118" s="101"/>
      <c r="G118" s="101" t="s">
        <v>308</v>
      </c>
      <c r="H118" s="101"/>
      <c r="I118" s="18">
        <v>90000</v>
      </c>
    </row>
    <row r="119" spans="1:9" ht="12.75">
      <c r="A119" s="26" t="s">
        <v>309</v>
      </c>
      <c r="B119" s="101"/>
      <c r="C119" s="101"/>
      <c r="D119" s="101"/>
      <c r="E119" s="101"/>
      <c r="F119" s="101"/>
      <c r="G119" s="101"/>
      <c r="H119" s="101"/>
      <c r="I119" s="18">
        <v>48000</v>
      </c>
    </row>
    <row r="120" spans="1:9" ht="12.75">
      <c r="A120" s="26" t="s">
        <v>330</v>
      </c>
      <c r="B120" s="101"/>
      <c r="C120" s="101"/>
      <c r="D120" s="101"/>
      <c r="E120" s="101"/>
      <c r="F120" s="101"/>
      <c r="G120" s="101"/>
      <c r="H120" s="101"/>
      <c r="I120" s="18">
        <v>30000</v>
      </c>
    </row>
    <row r="121" spans="1:9" ht="12.75">
      <c r="A121" s="27" t="s">
        <v>310</v>
      </c>
      <c r="B121" s="94"/>
      <c r="C121" s="94"/>
      <c r="D121" s="94"/>
      <c r="E121" s="17"/>
      <c r="F121" s="17"/>
      <c r="G121" s="17"/>
      <c r="H121" s="17"/>
      <c r="I121" s="18">
        <v>40000</v>
      </c>
    </row>
    <row r="122" spans="1:9" ht="12.75">
      <c r="A122" s="26" t="s">
        <v>274</v>
      </c>
      <c r="B122" s="30"/>
      <c r="C122" s="30"/>
      <c r="D122" s="30"/>
      <c r="E122" s="79"/>
      <c r="F122" s="79"/>
      <c r="G122" s="79"/>
      <c r="H122" s="79"/>
      <c r="I122" s="24">
        <v>350000</v>
      </c>
    </row>
    <row r="123" spans="1:9" ht="12.75">
      <c r="A123" s="88" t="s">
        <v>206</v>
      </c>
      <c r="B123" s="33"/>
      <c r="C123" s="33"/>
      <c r="D123" s="33"/>
      <c r="E123" s="33"/>
      <c r="F123" s="33"/>
      <c r="G123" s="33"/>
      <c r="H123" s="33"/>
      <c r="I123" s="54"/>
    </row>
    <row r="124" spans="1:9" ht="12.75">
      <c r="A124" s="20" t="s">
        <v>6</v>
      </c>
      <c r="B124" s="17"/>
      <c r="C124" s="17"/>
      <c r="D124" s="17"/>
      <c r="E124" s="17"/>
      <c r="F124" s="17"/>
      <c r="G124" s="17"/>
      <c r="H124" s="17"/>
      <c r="I124" s="25">
        <f>I122+I121+I120+I119+I118+I117+I116+I115+I114+I113+I112+I111+I110+I109+I108</f>
        <v>1980000</v>
      </c>
    </row>
    <row r="125" spans="1:9" ht="12.75">
      <c r="A125" s="20"/>
      <c r="B125" s="17"/>
      <c r="C125" s="17"/>
      <c r="D125" s="17"/>
      <c r="E125" s="17"/>
      <c r="F125" s="17"/>
      <c r="G125" s="17"/>
      <c r="H125" s="17"/>
      <c r="I125" s="160"/>
    </row>
    <row r="126" spans="1:9" ht="12.75">
      <c r="A126" s="20" t="s">
        <v>311</v>
      </c>
      <c r="B126" s="17"/>
      <c r="C126" s="17"/>
      <c r="D126" s="17"/>
      <c r="E126" s="17"/>
      <c r="F126" s="17"/>
      <c r="G126" s="17"/>
      <c r="H126" s="17"/>
      <c r="I126" s="25">
        <v>200000</v>
      </c>
    </row>
    <row r="127" spans="1:9" ht="12.75">
      <c r="A127" s="20"/>
      <c r="B127" s="17"/>
      <c r="C127" s="17"/>
      <c r="D127" s="17"/>
      <c r="E127" s="17"/>
      <c r="F127" s="17"/>
      <c r="G127" s="17"/>
      <c r="H127" s="17"/>
      <c r="I127" s="25"/>
    </row>
    <row r="128" spans="1:9" ht="12.75">
      <c r="A128" s="20" t="s">
        <v>354</v>
      </c>
      <c r="B128" s="17"/>
      <c r="C128" s="17"/>
      <c r="D128" s="17"/>
      <c r="E128" s="17"/>
      <c r="F128" s="17"/>
      <c r="G128" s="17"/>
      <c r="H128" s="17"/>
      <c r="I128" s="25">
        <v>100000</v>
      </c>
    </row>
    <row r="129" spans="1:9" ht="12.75">
      <c r="A129" s="20"/>
      <c r="B129" s="17"/>
      <c r="C129" s="17"/>
      <c r="D129" s="17"/>
      <c r="E129" s="17"/>
      <c r="F129" s="17"/>
      <c r="G129" s="17"/>
      <c r="H129" s="17"/>
      <c r="I129" s="25"/>
    </row>
    <row r="130" spans="1:9" ht="12.75">
      <c r="A130" s="93" t="s">
        <v>82</v>
      </c>
      <c r="B130" s="94"/>
      <c r="C130" s="94"/>
      <c r="D130" s="94"/>
      <c r="E130" s="94"/>
      <c r="F130" s="94"/>
      <c r="G130" s="94"/>
      <c r="H130" s="94"/>
      <c r="I130" s="18"/>
    </row>
    <row r="131" spans="1:9" ht="12.75">
      <c r="A131" s="114" t="s">
        <v>331</v>
      </c>
      <c r="B131" s="116"/>
      <c r="C131" s="116"/>
      <c r="D131" s="116"/>
      <c r="E131" s="116"/>
      <c r="F131" s="116"/>
      <c r="G131" s="116"/>
      <c r="H131" s="116"/>
      <c r="I131" s="18">
        <v>10000</v>
      </c>
    </row>
    <row r="132" spans="1:9" ht="12.75">
      <c r="A132" s="27" t="s">
        <v>143</v>
      </c>
      <c r="B132" s="94"/>
      <c r="C132" s="94"/>
      <c r="D132" s="94"/>
      <c r="E132" s="17"/>
      <c r="F132" s="17"/>
      <c r="G132" s="17"/>
      <c r="H132" s="17"/>
      <c r="I132" s="18">
        <v>100000</v>
      </c>
    </row>
    <row r="133" spans="1:9" ht="12.75">
      <c r="A133" s="27" t="s">
        <v>36</v>
      </c>
      <c r="B133" s="33"/>
      <c r="C133" s="33"/>
      <c r="D133" s="33"/>
      <c r="E133" s="33"/>
      <c r="F133" s="33"/>
      <c r="G133" s="33"/>
      <c r="H133" s="33"/>
      <c r="I133" s="18">
        <v>7000</v>
      </c>
    </row>
    <row r="134" spans="1:9" ht="12.75">
      <c r="A134" s="27" t="s">
        <v>37</v>
      </c>
      <c r="B134" s="17"/>
      <c r="C134" s="17"/>
      <c r="D134" s="17"/>
      <c r="E134" s="17"/>
      <c r="F134" s="17"/>
      <c r="G134" s="17"/>
      <c r="H134" s="17"/>
      <c r="I134" s="18">
        <v>3000</v>
      </c>
    </row>
    <row r="135" spans="1:9" ht="12.75">
      <c r="A135" s="93" t="s">
        <v>6</v>
      </c>
      <c r="B135" s="100"/>
      <c r="C135" s="100"/>
      <c r="D135" s="100"/>
      <c r="E135" s="100"/>
      <c r="F135" s="98"/>
      <c r="G135" s="98"/>
      <c r="H135" s="98"/>
      <c r="I135" s="25">
        <f>I131+I132+I133+I134</f>
        <v>120000</v>
      </c>
    </row>
    <row r="136" spans="1:9" ht="12.75">
      <c r="A136" s="93"/>
      <c r="B136" s="100"/>
      <c r="C136" s="100"/>
      <c r="D136" s="100"/>
      <c r="E136" s="100"/>
      <c r="F136" s="98"/>
      <c r="G136" s="98"/>
      <c r="H136" s="98"/>
      <c r="I136" s="25"/>
    </row>
    <row r="137" spans="1:9" ht="12.75">
      <c r="A137" s="93" t="s">
        <v>312</v>
      </c>
      <c r="B137" s="100"/>
      <c r="C137" s="100"/>
      <c r="D137" s="100"/>
      <c r="E137" s="100"/>
      <c r="F137" s="98"/>
      <c r="G137" s="98"/>
      <c r="H137" s="98"/>
      <c r="I137" s="25">
        <v>34000</v>
      </c>
    </row>
    <row r="138" spans="1:9" ht="12.75">
      <c r="A138" s="93"/>
      <c r="B138" s="100"/>
      <c r="C138" s="100"/>
      <c r="D138" s="100"/>
      <c r="E138" s="100"/>
      <c r="F138" s="98"/>
      <c r="G138" s="98"/>
      <c r="H138" s="98"/>
      <c r="I138" s="25"/>
    </row>
    <row r="139" spans="1:9" ht="12.75">
      <c r="A139" s="93" t="s">
        <v>83</v>
      </c>
      <c r="B139" s="17"/>
      <c r="C139" s="17"/>
      <c r="D139" s="17"/>
      <c r="E139" s="17"/>
      <c r="F139" s="17"/>
      <c r="G139" s="17"/>
      <c r="H139" s="17"/>
      <c r="I139" s="18"/>
    </row>
    <row r="140" spans="1:9" ht="12.75">
      <c r="A140" s="88" t="s">
        <v>262</v>
      </c>
      <c r="B140" s="33"/>
      <c r="C140" s="33"/>
      <c r="D140" s="33"/>
      <c r="E140" s="33"/>
      <c r="F140" s="33"/>
      <c r="G140" s="33"/>
      <c r="H140" s="33"/>
      <c r="I140" s="54">
        <v>20000</v>
      </c>
    </row>
    <row r="141" spans="1:9" ht="12.75">
      <c r="A141" s="26" t="s">
        <v>313</v>
      </c>
      <c r="B141" s="98"/>
      <c r="C141" s="98"/>
      <c r="D141" s="98"/>
      <c r="E141" s="98"/>
      <c r="F141" s="98"/>
      <c r="G141" s="98"/>
      <c r="H141" s="92"/>
      <c r="I141" s="54">
        <v>60000</v>
      </c>
    </row>
    <row r="142" spans="1:9" ht="12.75">
      <c r="A142" s="91" t="s">
        <v>6</v>
      </c>
      <c r="B142" s="98"/>
      <c r="C142" s="98"/>
      <c r="D142" s="98"/>
      <c r="E142" s="98"/>
      <c r="F142" s="98"/>
      <c r="G142" s="98"/>
      <c r="H142" s="92"/>
      <c r="I142" s="38">
        <f>SUM(I140:I141)</f>
        <v>80000</v>
      </c>
    </row>
    <row r="143" spans="1:9" ht="12.75">
      <c r="A143" s="26"/>
      <c r="B143" s="98"/>
      <c r="C143" s="98"/>
      <c r="D143" s="98"/>
      <c r="E143" s="98"/>
      <c r="F143" s="98"/>
      <c r="G143" s="98"/>
      <c r="H143" s="92"/>
      <c r="I143" s="38"/>
    </row>
    <row r="144" spans="1:9" ht="12.75">
      <c r="A144" s="20" t="s">
        <v>314</v>
      </c>
      <c r="B144" s="17"/>
      <c r="C144" s="17"/>
      <c r="D144" s="17"/>
      <c r="E144" s="17"/>
      <c r="F144" s="17"/>
      <c r="G144" s="17"/>
      <c r="H144" s="107"/>
      <c r="I144" s="38">
        <v>95000</v>
      </c>
    </row>
    <row r="145" spans="1:9" ht="12.75">
      <c r="A145" s="35"/>
      <c r="B145" s="33"/>
      <c r="C145" s="33"/>
      <c r="D145" s="33"/>
      <c r="E145" s="33"/>
      <c r="F145" s="33"/>
      <c r="G145" s="33"/>
      <c r="H145" s="64"/>
      <c r="I145" s="38"/>
    </row>
    <row r="146" spans="1:9" ht="12.75">
      <c r="A146" s="35" t="s">
        <v>315</v>
      </c>
      <c r="B146" s="33"/>
      <c r="C146" s="33"/>
      <c r="D146" s="33"/>
      <c r="E146" s="33"/>
      <c r="F146" s="33"/>
      <c r="G146" s="33"/>
      <c r="H146" s="64"/>
      <c r="I146" s="38">
        <v>50000</v>
      </c>
    </row>
    <row r="147" spans="1:9" ht="12.75">
      <c r="A147" s="35"/>
      <c r="B147" s="33"/>
      <c r="C147" s="33"/>
      <c r="D147" s="33"/>
      <c r="E147" s="33"/>
      <c r="F147" s="33"/>
      <c r="G147" s="33"/>
      <c r="H147" s="64"/>
      <c r="I147" s="38"/>
    </row>
    <row r="148" spans="1:9" ht="12.75">
      <c r="A148" s="35" t="s">
        <v>316</v>
      </c>
      <c r="B148" s="33"/>
      <c r="C148" s="33"/>
      <c r="D148" s="33"/>
      <c r="E148" s="33"/>
      <c r="F148" s="33"/>
      <c r="G148" s="33"/>
      <c r="H148" s="64"/>
      <c r="I148" s="38">
        <v>80000</v>
      </c>
    </row>
    <row r="149" spans="1:9" ht="12.75">
      <c r="A149" s="35"/>
      <c r="B149" s="33"/>
      <c r="C149" s="33"/>
      <c r="D149" s="33"/>
      <c r="E149" s="33"/>
      <c r="F149" s="33"/>
      <c r="G149" s="33"/>
      <c r="H149" s="64"/>
      <c r="I149" s="38"/>
    </row>
    <row r="150" spans="1:9" ht="12.75">
      <c r="A150" s="35" t="s">
        <v>317</v>
      </c>
      <c r="B150" s="33"/>
      <c r="C150" s="33"/>
      <c r="D150" s="33"/>
      <c r="E150" s="33"/>
      <c r="F150" s="33"/>
      <c r="G150" s="33"/>
      <c r="H150" s="64"/>
      <c r="I150" s="38">
        <v>135000</v>
      </c>
    </row>
    <row r="151" spans="1:9" ht="12.75">
      <c r="A151" s="88"/>
      <c r="B151" s="33"/>
      <c r="C151" s="33"/>
      <c r="D151" s="33"/>
      <c r="E151" s="33"/>
      <c r="F151" s="33"/>
      <c r="G151" s="33"/>
      <c r="H151" s="64"/>
      <c r="I151" s="159"/>
    </row>
    <row r="152" spans="1:9" ht="12.75">
      <c r="A152" s="93" t="s">
        <v>84</v>
      </c>
      <c r="B152" s="17"/>
      <c r="C152" s="17"/>
      <c r="D152" s="17"/>
      <c r="E152" s="17"/>
      <c r="F152" s="17"/>
      <c r="G152" s="17"/>
      <c r="H152" s="17"/>
      <c r="I152" s="159"/>
    </row>
    <row r="153" spans="1:9" ht="12.75">
      <c r="A153" s="88" t="s">
        <v>38</v>
      </c>
      <c r="B153" s="79"/>
      <c r="C153" s="79"/>
      <c r="D153" s="17"/>
      <c r="E153" s="17"/>
      <c r="F153" s="17"/>
      <c r="G153" s="17"/>
      <c r="H153" s="17"/>
      <c r="I153" s="54">
        <v>5000</v>
      </c>
    </row>
    <row r="154" spans="1:9" ht="12.75">
      <c r="A154" s="27" t="s">
        <v>39</v>
      </c>
      <c r="B154" s="17"/>
      <c r="C154" s="17"/>
      <c r="D154" s="17"/>
      <c r="E154" s="17"/>
      <c r="F154" s="17"/>
      <c r="G154" s="17"/>
      <c r="H154" s="17"/>
      <c r="I154" s="18">
        <v>30000</v>
      </c>
    </row>
    <row r="155" spans="1:9" ht="12.75">
      <c r="A155" s="27" t="s">
        <v>140</v>
      </c>
      <c r="B155" s="17"/>
      <c r="C155" s="17"/>
      <c r="D155" s="17"/>
      <c r="E155" s="17"/>
      <c r="F155" s="17"/>
      <c r="G155" s="17"/>
      <c r="H155" s="17"/>
      <c r="I155" s="18">
        <v>15000</v>
      </c>
    </row>
    <row r="156" spans="1:9" ht="12.75">
      <c r="A156" s="27" t="s">
        <v>238</v>
      </c>
      <c r="B156" s="17"/>
      <c r="C156" s="17"/>
      <c r="D156" s="17"/>
      <c r="E156" s="17"/>
      <c r="F156" s="17"/>
      <c r="G156" s="17"/>
      <c r="H156" s="17"/>
      <c r="I156" s="18">
        <v>40000</v>
      </c>
    </row>
    <row r="157" spans="1:9" ht="12.75">
      <c r="A157" s="71" t="s">
        <v>318</v>
      </c>
      <c r="B157" s="36"/>
      <c r="C157" s="36"/>
      <c r="D157" s="36"/>
      <c r="E157" s="36"/>
      <c r="F157" s="36"/>
      <c r="G157" s="36"/>
      <c r="H157" s="36"/>
      <c r="I157" s="63">
        <v>20000</v>
      </c>
    </row>
    <row r="158" spans="1:9" ht="12.75">
      <c r="A158" s="95" t="s">
        <v>336</v>
      </c>
      <c r="B158" s="98"/>
      <c r="C158" s="39"/>
      <c r="D158" s="39"/>
      <c r="E158" s="39"/>
      <c r="F158" s="98"/>
      <c r="G158" s="98"/>
      <c r="H158" s="98"/>
      <c r="I158" s="24">
        <v>250000</v>
      </c>
    </row>
    <row r="159" spans="1:9" ht="12.75">
      <c r="A159" s="26" t="s">
        <v>319</v>
      </c>
      <c r="B159" s="100"/>
      <c r="C159" s="100"/>
      <c r="D159" s="100"/>
      <c r="E159" s="100"/>
      <c r="F159" s="98"/>
      <c r="G159" s="98"/>
      <c r="H159" s="98"/>
      <c r="I159" s="24">
        <v>80000</v>
      </c>
    </row>
    <row r="160" spans="1:9" ht="12.75">
      <c r="A160" s="26" t="s">
        <v>320</v>
      </c>
      <c r="B160" s="100"/>
      <c r="C160" s="100"/>
      <c r="D160" s="100"/>
      <c r="E160" s="100"/>
      <c r="F160" s="98"/>
      <c r="G160" s="98"/>
      <c r="H160" s="98"/>
      <c r="I160" s="24">
        <v>5000</v>
      </c>
    </row>
    <row r="161" spans="1:9" ht="12.75">
      <c r="A161" s="20" t="s">
        <v>6</v>
      </c>
      <c r="B161" s="17"/>
      <c r="C161" s="17"/>
      <c r="D161" s="17"/>
      <c r="E161" s="17"/>
      <c r="F161" s="17"/>
      <c r="G161" s="17"/>
      <c r="H161" s="17"/>
      <c r="I161" s="25">
        <f>SUM(I153:I160)</f>
        <v>445000</v>
      </c>
    </row>
    <row r="162" spans="1:9" ht="12.75">
      <c r="A162" s="127"/>
      <c r="B162" s="79"/>
      <c r="C162" s="79"/>
      <c r="D162" s="79"/>
      <c r="E162" s="79"/>
      <c r="F162" s="79"/>
      <c r="G162" s="79"/>
      <c r="H162" s="107"/>
      <c r="I162" s="29"/>
    </row>
    <row r="163" spans="1:9" ht="12.75">
      <c r="A163" s="20" t="s">
        <v>321</v>
      </c>
      <c r="B163" s="17"/>
      <c r="C163" s="17"/>
      <c r="D163" s="17"/>
      <c r="E163" s="17"/>
      <c r="F163" s="17"/>
      <c r="G163" s="17"/>
      <c r="H163" s="107"/>
      <c r="I163" s="29">
        <v>25000</v>
      </c>
    </row>
    <row r="164" spans="1:9" ht="12.75">
      <c r="A164" s="71"/>
      <c r="B164" s="79"/>
      <c r="C164" s="79"/>
      <c r="D164" s="79"/>
      <c r="E164" s="79"/>
      <c r="F164" s="79"/>
      <c r="G164" s="79"/>
      <c r="H164" s="107"/>
      <c r="I164" s="22"/>
    </row>
    <row r="165" spans="1:9" ht="12.75">
      <c r="A165" s="93" t="s">
        <v>85</v>
      </c>
      <c r="B165" s="106"/>
      <c r="C165" s="106"/>
      <c r="D165" s="106"/>
      <c r="E165" s="106"/>
      <c r="F165" s="106"/>
      <c r="G165" s="106"/>
      <c r="H165" s="108"/>
      <c r="I165" s="18"/>
    </row>
    <row r="166" spans="1:9" ht="12.75">
      <c r="A166" s="71" t="s">
        <v>40</v>
      </c>
      <c r="B166" s="79"/>
      <c r="C166" s="79"/>
      <c r="D166" s="79"/>
      <c r="E166" s="79"/>
      <c r="F166" s="79"/>
      <c r="G166" s="79"/>
      <c r="H166" s="79"/>
      <c r="I166" s="25">
        <v>180000</v>
      </c>
    </row>
    <row r="167" spans="1:9" ht="12.75">
      <c r="A167" s="88" t="s">
        <v>54</v>
      </c>
      <c r="B167" s="33"/>
      <c r="C167" s="33"/>
      <c r="D167" s="33"/>
      <c r="E167" s="33"/>
      <c r="F167" s="33"/>
      <c r="G167" s="33"/>
      <c r="H167" s="33"/>
      <c r="I167" s="38"/>
    </row>
    <row r="168" spans="1:9" ht="12.75">
      <c r="A168" s="27"/>
      <c r="B168" s="106"/>
      <c r="C168" s="106"/>
      <c r="D168" s="106"/>
      <c r="E168" s="106"/>
      <c r="F168" s="106"/>
      <c r="G168" s="106"/>
      <c r="H168" s="107"/>
      <c r="I168" s="157"/>
    </row>
    <row r="169" spans="1:9" ht="12.75">
      <c r="A169" s="20" t="s">
        <v>86</v>
      </c>
      <c r="B169" s="17"/>
      <c r="C169" s="17"/>
      <c r="D169" s="17"/>
      <c r="E169" s="17"/>
      <c r="F169" s="17"/>
      <c r="G169" s="17"/>
      <c r="H169" s="17"/>
      <c r="I169" s="163"/>
    </row>
    <row r="170" spans="1:9" ht="12.75">
      <c r="A170" s="27" t="s">
        <v>41</v>
      </c>
      <c r="B170" s="17"/>
      <c r="C170" s="17"/>
      <c r="D170" s="17"/>
      <c r="E170" s="17"/>
      <c r="F170" s="17"/>
      <c r="G170" s="17"/>
      <c r="H170" s="17"/>
      <c r="I170" s="25">
        <v>280000</v>
      </c>
    </row>
    <row r="171" spans="1:9" ht="12.75">
      <c r="A171" s="27"/>
      <c r="B171" s="17"/>
      <c r="C171" s="17"/>
      <c r="D171" s="17"/>
      <c r="E171" s="17"/>
      <c r="F171" s="17"/>
      <c r="G171" s="17"/>
      <c r="H171" s="17"/>
      <c r="I171" s="25"/>
    </row>
    <row r="172" spans="1:9" ht="12.75">
      <c r="A172" s="20" t="s">
        <v>322</v>
      </c>
      <c r="B172" s="17"/>
      <c r="C172" s="17"/>
      <c r="D172" s="17"/>
      <c r="E172" s="17"/>
      <c r="F172" s="17"/>
      <c r="G172" s="17"/>
      <c r="H172" s="17"/>
      <c r="I172" s="25">
        <v>1000</v>
      </c>
    </row>
    <row r="173" spans="1:9" ht="12.75">
      <c r="A173" s="27"/>
      <c r="B173" s="106"/>
      <c r="C173" s="106"/>
      <c r="D173" s="106"/>
      <c r="E173" s="106"/>
      <c r="F173" s="106"/>
      <c r="G173" s="106"/>
      <c r="H173" s="106"/>
      <c r="I173" s="25"/>
    </row>
    <row r="174" spans="1:9" ht="12.75">
      <c r="A174" s="20" t="s">
        <v>87</v>
      </c>
      <c r="B174" s="17"/>
      <c r="C174" s="116"/>
      <c r="D174" s="17"/>
      <c r="E174" s="17"/>
      <c r="F174" s="17"/>
      <c r="G174" s="17"/>
      <c r="H174" s="17"/>
      <c r="I174" s="25"/>
    </row>
    <row r="175" spans="1:9" ht="12.75">
      <c r="A175" s="27" t="s">
        <v>241</v>
      </c>
      <c r="B175" s="17"/>
      <c r="C175" s="17"/>
      <c r="D175" s="17"/>
      <c r="E175" s="122"/>
      <c r="F175" s="17"/>
      <c r="G175" s="122"/>
      <c r="H175" s="17"/>
      <c r="I175" s="25">
        <v>80000</v>
      </c>
    </row>
    <row r="176" spans="1:9" ht="12.75">
      <c r="A176" s="27"/>
      <c r="B176" s="17"/>
      <c r="C176" s="17"/>
      <c r="D176" s="17"/>
      <c r="E176" s="122"/>
      <c r="F176" s="17"/>
      <c r="G176" s="122"/>
      <c r="H176" s="17"/>
      <c r="I176" s="25"/>
    </row>
    <row r="177" spans="1:9" ht="12.75">
      <c r="A177" s="20" t="s">
        <v>323</v>
      </c>
      <c r="B177" s="17"/>
      <c r="C177" s="17"/>
      <c r="D177" s="17"/>
      <c r="E177" s="122"/>
      <c r="F177" s="17"/>
      <c r="G177" s="122"/>
      <c r="H177" s="17"/>
      <c r="I177" s="25">
        <v>10000</v>
      </c>
    </row>
    <row r="178" spans="1:9" ht="12.75">
      <c r="A178" s="27"/>
      <c r="B178" s="17"/>
      <c r="C178" s="17"/>
      <c r="D178" s="17"/>
      <c r="E178" s="122"/>
      <c r="F178" s="17"/>
      <c r="G178" s="122"/>
      <c r="H178" s="17"/>
      <c r="I178" s="160"/>
    </row>
    <row r="179" spans="1:9" ht="12.75">
      <c r="A179" s="164" t="s">
        <v>88</v>
      </c>
      <c r="B179" s="165"/>
      <c r="C179" s="165"/>
      <c r="D179" s="165"/>
      <c r="E179" s="165"/>
      <c r="F179" s="165"/>
      <c r="G179" s="165"/>
      <c r="H179" s="165"/>
      <c r="I179" s="166"/>
    </row>
    <row r="180" spans="1:9" ht="12.75">
      <c r="A180" s="167" t="s">
        <v>240</v>
      </c>
      <c r="B180" s="168"/>
      <c r="C180" s="168"/>
      <c r="D180" s="168"/>
      <c r="E180" s="168"/>
      <c r="F180" s="168"/>
      <c r="G180" s="168"/>
      <c r="H180" s="168"/>
      <c r="I180" s="169">
        <v>13620</v>
      </c>
    </row>
    <row r="181" spans="1:9" ht="12.75">
      <c r="A181" s="167" t="s">
        <v>259</v>
      </c>
      <c r="B181" s="165"/>
      <c r="C181" s="165"/>
      <c r="D181" s="165"/>
      <c r="E181" s="170"/>
      <c r="F181" s="165"/>
      <c r="G181" s="165"/>
      <c r="H181" s="165"/>
      <c r="I181" s="169">
        <v>12084</v>
      </c>
    </row>
    <row r="182" spans="1:9" ht="12.75">
      <c r="A182" s="167" t="s">
        <v>355</v>
      </c>
      <c r="B182" s="165"/>
      <c r="C182" s="165"/>
      <c r="D182" s="165"/>
      <c r="E182" s="170"/>
      <c r="F182" s="165"/>
      <c r="G182" s="165"/>
      <c r="H182" s="165"/>
      <c r="I182" s="169">
        <v>28908</v>
      </c>
    </row>
    <row r="183" spans="1:9" ht="12.75">
      <c r="A183" s="167" t="s">
        <v>356</v>
      </c>
      <c r="B183" s="165"/>
      <c r="C183" s="165"/>
      <c r="D183" s="165"/>
      <c r="E183" s="170"/>
      <c r="F183" s="165"/>
      <c r="G183" s="165"/>
      <c r="H183" s="165"/>
      <c r="I183" s="169">
        <v>8076</v>
      </c>
    </row>
    <row r="184" spans="1:9" ht="12.75">
      <c r="A184" s="164" t="s">
        <v>89</v>
      </c>
      <c r="B184" s="165"/>
      <c r="C184" s="165"/>
      <c r="D184" s="165"/>
      <c r="E184" s="165"/>
      <c r="F184" s="165"/>
      <c r="G184" s="165"/>
      <c r="H184" s="165"/>
      <c r="I184" s="169"/>
    </row>
    <row r="185" spans="1:9" ht="12.75">
      <c r="A185" s="167" t="s">
        <v>176</v>
      </c>
      <c r="B185" s="165"/>
      <c r="C185" s="165"/>
      <c r="D185" s="165"/>
      <c r="E185" s="165"/>
      <c r="F185" s="165"/>
      <c r="G185" s="165"/>
      <c r="H185" s="165"/>
      <c r="I185" s="171">
        <v>0</v>
      </c>
    </row>
    <row r="186" spans="1:9" ht="12.75">
      <c r="A186" s="167" t="s">
        <v>174</v>
      </c>
      <c r="B186" s="168"/>
      <c r="C186" s="168"/>
      <c r="D186" s="168"/>
      <c r="E186" s="172"/>
      <c r="F186" s="168"/>
      <c r="G186" s="168"/>
      <c r="H186" s="168"/>
      <c r="I186" s="169"/>
    </row>
    <row r="187" spans="1:9" ht="12.75">
      <c r="A187" s="167" t="s">
        <v>175</v>
      </c>
      <c r="B187" s="165"/>
      <c r="C187" s="165"/>
      <c r="D187" s="165"/>
      <c r="E187" s="170"/>
      <c r="F187" s="165"/>
      <c r="G187" s="165"/>
      <c r="H187" s="165"/>
      <c r="I187" s="169"/>
    </row>
    <row r="188" spans="1:9" ht="12.75">
      <c r="A188" s="167"/>
      <c r="B188" s="165"/>
      <c r="C188" s="165"/>
      <c r="D188" s="165"/>
      <c r="E188" s="165"/>
      <c r="F188" s="165"/>
      <c r="G188" s="165"/>
      <c r="H188" s="165"/>
      <c r="I188" s="169"/>
    </row>
    <row r="189" spans="1:9" ht="12.75">
      <c r="A189" s="164" t="s">
        <v>90</v>
      </c>
      <c r="B189" s="165"/>
      <c r="C189" s="165"/>
      <c r="D189" s="165"/>
      <c r="E189" s="170"/>
      <c r="F189" s="165"/>
      <c r="G189" s="165"/>
      <c r="H189" s="173"/>
      <c r="I189" s="169"/>
    </row>
    <row r="190" spans="1:9" ht="12.75">
      <c r="A190" s="174" t="s">
        <v>227</v>
      </c>
      <c r="B190" s="175"/>
      <c r="C190" s="175"/>
      <c r="D190" s="175"/>
      <c r="E190" s="175"/>
      <c r="F190" s="175"/>
      <c r="G190" s="175"/>
      <c r="H190" s="175"/>
      <c r="I190" s="169">
        <v>1073304</v>
      </c>
    </row>
    <row r="191" spans="1:9" ht="12.75">
      <c r="A191" s="167" t="s">
        <v>177</v>
      </c>
      <c r="B191" s="165"/>
      <c r="C191" s="165"/>
      <c r="D191" s="165"/>
      <c r="E191" s="165"/>
      <c r="F191" s="165"/>
      <c r="G191" s="165"/>
      <c r="H191" s="165"/>
      <c r="I191" s="176"/>
    </row>
    <row r="192" spans="1:9" ht="12.75">
      <c r="A192" s="167" t="s">
        <v>174</v>
      </c>
      <c r="B192" s="165"/>
      <c r="C192" s="165"/>
      <c r="D192" s="165"/>
      <c r="E192" s="170" t="s">
        <v>277</v>
      </c>
      <c r="F192" s="165"/>
      <c r="G192" s="165"/>
      <c r="H192" s="165"/>
      <c r="I192" s="176"/>
    </row>
    <row r="193" spans="1:9" ht="12.75">
      <c r="A193" s="167" t="s">
        <v>175</v>
      </c>
      <c r="B193" s="165"/>
      <c r="C193" s="165"/>
      <c r="D193" s="165"/>
      <c r="E193" s="170" t="s">
        <v>229</v>
      </c>
      <c r="F193" s="165"/>
      <c r="G193" s="165"/>
      <c r="H193" s="165"/>
      <c r="I193" s="176"/>
    </row>
    <row r="194" spans="1:9" ht="12.75">
      <c r="A194" s="174" t="s">
        <v>230</v>
      </c>
      <c r="B194" s="168"/>
      <c r="C194" s="168"/>
      <c r="D194" s="168"/>
      <c r="E194" s="168"/>
      <c r="F194" s="168"/>
      <c r="G194" s="168"/>
      <c r="H194" s="168"/>
      <c r="I194" s="169">
        <v>19248</v>
      </c>
    </row>
    <row r="195" spans="1:9" ht="12.75">
      <c r="A195" s="167" t="s">
        <v>226</v>
      </c>
      <c r="B195" s="165"/>
      <c r="C195" s="165"/>
      <c r="D195" s="165"/>
      <c r="E195" s="165"/>
      <c r="F195" s="165"/>
      <c r="G195" s="165"/>
      <c r="H195" s="165"/>
      <c r="I195" s="169">
        <v>161100</v>
      </c>
    </row>
    <row r="196" spans="1:9" ht="12.75">
      <c r="A196" s="167" t="s">
        <v>174</v>
      </c>
      <c r="B196" s="165"/>
      <c r="C196" s="165"/>
      <c r="D196" s="165"/>
      <c r="E196" s="170" t="s">
        <v>231</v>
      </c>
      <c r="F196" s="165"/>
      <c r="G196" s="165"/>
      <c r="H196" s="165"/>
      <c r="I196" s="176"/>
    </row>
    <row r="197" spans="1:9" ht="12.75">
      <c r="A197" s="167" t="s">
        <v>175</v>
      </c>
      <c r="B197" s="165"/>
      <c r="C197" s="165"/>
      <c r="D197" s="165"/>
      <c r="E197" s="170" t="s">
        <v>232</v>
      </c>
      <c r="F197" s="165"/>
      <c r="G197" s="165"/>
      <c r="H197" s="165"/>
      <c r="I197" s="176"/>
    </row>
    <row r="198" spans="1:9" ht="12.75">
      <c r="A198" s="164" t="s">
        <v>6</v>
      </c>
      <c r="B198" s="165"/>
      <c r="C198" s="165"/>
      <c r="D198" s="165"/>
      <c r="E198" s="165"/>
      <c r="F198" s="165"/>
      <c r="G198" s="165"/>
      <c r="H198" s="165"/>
      <c r="I198" s="169">
        <f>I195+I194+I190+I181+I180</f>
        <v>1279356</v>
      </c>
    </row>
    <row r="199" spans="1:9" ht="12.75">
      <c r="A199" s="167"/>
      <c r="B199" s="165"/>
      <c r="C199" s="165"/>
      <c r="D199" s="165"/>
      <c r="E199" s="165"/>
      <c r="F199" s="165"/>
      <c r="G199" s="165"/>
      <c r="H199" s="165"/>
      <c r="I199" s="176"/>
    </row>
    <row r="200" spans="1:9" ht="12.75">
      <c r="A200" s="164" t="s">
        <v>91</v>
      </c>
      <c r="B200" s="165"/>
      <c r="C200" s="165"/>
      <c r="D200" s="165"/>
      <c r="E200" s="165"/>
      <c r="F200" s="165"/>
      <c r="G200" s="165"/>
      <c r="H200" s="165"/>
      <c r="I200" s="169"/>
    </row>
    <row r="201" spans="1:9" ht="12.75">
      <c r="A201" s="167" t="s">
        <v>261</v>
      </c>
      <c r="B201" s="168"/>
      <c r="C201" s="168"/>
      <c r="D201" s="168"/>
      <c r="E201" s="168"/>
      <c r="F201" s="168"/>
      <c r="G201" s="168"/>
      <c r="H201" s="168"/>
      <c r="I201" s="169">
        <v>145368</v>
      </c>
    </row>
    <row r="202" spans="1:9" ht="12.75">
      <c r="A202" s="174" t="s">
        <v>260</v>
      </c>
      <c r="B202" s="175"/>
      <c r="C202" s="175"/>
      <c r="D202" s="175"/>
      <c r="E202" s="175"/>
      <c r="F202" s="175"/>
      <c r="G202" s="175"/>
      <c r="H202" s="177"/>
      <c r="I202" s="169">
        <v>16104</v>
      </c>
    </row>
    <row r="203" spans="1:9" ht="13.5" thickBot="1">
      <c r="A203" s="174" t="s">
        <v>357</v>
      </c>
      <c r="B203" s="178"/>
      <c r="C203" s="178"/>
      <c r="D203" s="178"/>
      <c r="E203" s="178"/>
      <c r="F203" s="178"/>
      <c r="G203" s="178"/>
      <c r="H203" s="178"/>
      <c r="I203" s="169">
        <v>31536</v>
      </c>
    </row>
    <row r="204" spans="1:9" ht="13.5" thickBot="1">
      <c r="A204" s="124" t="s">
        <v>237</v>
      </c>
      <c r="B204" s="125"/>
      <c r="C204" s="125"/>
      <c r="D204" s="126"/>
      <c r="E204" s="126"/>
      <c r="F204" s="126"/>
      <c r="G204" s="126"/>
      <c r="H204" s="126"/>
      <c r="I204" s="179"/>
    </row>
    <row r="205" spans="1:9" ht="12.75">
      <c r="A205" s="71"/>
      <c r="B205" s="19"/>
      <c r="C205" s="19"/>
      <c r="D205" s="19"/>
      <c r="E205" s="19"/>
      <c r="F205" s="19"/>
      <c r="G205" s="19"/>
      <c r="H205" s="19"/>
      <c r="I205" s="180"/>
    </row>
    <row r="206" spans="1:9" ht="12.75">
      <c r="A206" s="20" t="s">
        <v>250</v>
      </c>
      <c r="B206" s="106"/>
      <c r="C206" s="106"/>
      <c r="D206" s="17"/>
      <c r="E206" s="17"/>
      <c r="F206" s="17"/>
      <c r="G206" s="17"/>
      <c r="H206" s="17"/>
      <c r="I206" s="181"/>
    </row>
    <row r="207" spans="1:9" ht="12.75">
      <c r="A207" s="27" t="s">
        <v>172</v>
      </c>
      <c r="B207" s="17"/>
      <c r="C207" s="17"/>
      <c r="D207" s="17"/>
      <c r="E207" s="17"/>
      <c r="F207" s="17"/>
      <c r="G207" s="17"/>
      <c r="H207" s="17"/>
      <c r="I207" s="123">
        <v>30000</v>
      </c>
    </row>
    <row r="208" spans="1:9" ht="12.75">
      <c r="A208" s="27"/>
      <c r="B208" s="17"/>
      <c r="C208" s="17"/>
      <c r="D208" s="17"/>
      <c r="E208" s="17"/>
      <c r="F208" s="17"/>
      <c r="G208" s="17"/>
      <c r="H208" s="17"/>
      <c r="I208" s="183"/>
    </row>
    <row r="209" spans="1:9" ht="12.75">
      <c r="A209" s="91" t="s">
        <v>251</v>
      </c>
      <c r="B209" s="34"/>
      <c r="C209" s="34"/>
      <c r="D209" s="19"/>
      <c r="E209" s="19"/>
      <c r="F209" s="19"/>
      <c r="G209" s="19"/>
      <c r="H209" s="19"/>
      <c r="I209" s="184"/>
    </row>
    <row r="210" spans="1:9" ht="12.75">
      <c r="A210" s="27" t="s">
        <v>178</v>
      </c>
      <c r="B210" s="17"/>
      <c r="C210" s="17"/>
      <c r="D210" s="17"/>
      <c r="E210" s="17"/>
      <c r="F210" s="17"/>
      <c r="G210" s="17"/>
      <c r="H210" s="17"/>
      <c r="I210" s="183">
        <v>5000</v>
      </c>
    </row>
    <row r="211" spans="1:9" ht="12.75">
      <c r="A211" s="27" t="s">
        <v>179</v>
      </c>
      <c r="B211" s="17"/>
      <c r="C211" s="17"/>
      <c r="D211" s="17"/>
      <c r="E211" s="17"/>
      <c r="F211" s="17"/>
      <c r="G211" s="17"/>
      <c r="H211" s="17"/>
      <c r="I211" s="183">
        <v>5000</v>
      </c>
    </row>
    <row r="212" spans="1:9" ht="12.75">
      <c r="A212" s="20" t="s">
        <v>6</v>
      </c>
      <c r="B212" s="106"/>
      <c r="C212" s="106"/>
      <c r="D212" s="106"/>
      <c r="E212" s="106"/>
      <c r="F212" s="106"/>
      <c r="G212" s="106"/>
      <c r="H212" s="106"/>
      <c r="I212" s="123">
        <f>SUM(I210:I211)</f>
        <v>10000</v>
      </c>
    </row>
    <row r="213" spans="1:9" ht="12.75">
      <c r="A213" s="127"/>
      <c r="B213" s="36"/>
      <c r="C213" s="36"/>
      <c r="D213" s="36"/>
      <c r="E213" s="36"/>
      <c r="F213" s="36"/>
      <c r="G213" s="36"/>
      <c r="H213" s="36"/>
      <c r="I213" s="128"/>
    </row>
    <row r="214" spans="1:9" ht="12.75">
      <c r="A214" s="20" t="s">
        <v>252</v>
      </c>
      <c r="B214" s="106"/>
      <c r="C214" s="106"/>
      <c r="D214" s="106"/>
      <c r="E214" s="106"/>
      <c r="F214" s="106"/>
      <c r="G214" s="106"/>
      <c r="H214" s="106"/>
      <c r="I214" s="123"/>
    </row>
    <row r="215" spans="1:9" ht="12.75">
      <c r="A215" s="114" t="s">
        <v>195</v>
      </c>
      <c r="B215" s="116"/>
      <c r="C215" s="106"/>
      <c r="D215" s="106"/>
      <c r="E215" s="106"/>
      <c r="F215" s="106"/>
      <c r="G215" s="106"/>
      <c r="H215" s="106"/>
      <c r="I215" s="123">
        <v>0</v>
      </c>
    </row>
    <row r="216" spans="1:9" ht="12.75">
      <c r="A216" s="129"/>
      <c r="B216" s="130"/>
      <c r="C216" s="36"/>
      <c r="D216" s="36"/>
      <c r="E216" s="36"/>
      <c r="F216" s="36"/>
      <c r="G216" s="36"/>
      <c r="H216" s="36"/>
      <c r="I216" s="128"/>
    </row>
    <row r="217" spans="1:9" ht="12.75">
      <c r="A217" s="20" t="s">
        <v>253</v>
      </c>
      <c r="B217" s="106"/>
      <c r="C217" s="106"/>
      <c r="D217" s="106"/>
      <c r="E217" s="106"/>
      <c r="F217" s="106"/>
      <c r="G217" s="106"/>
      <c r="H217" s="106"/>
      <c r="I217" s="123"/>
    </row>
    <row r="218" spans="1:9" ht="12.75">
      <c r="A218" s="114" t="s">
        <v>324</v>
      </c>
      <c r="B218" s="116"/>
      <c r="C218" s="106"/>
      <c r="D218" s="106"/>
      <c r="E218" s="106"/>
      <c r="F218" s="106"/>
      <c r="G218" s="106"/>
      <c r="H218" s="106"/>
      <c r="I218" s="123">
        <v>0</v>
      </c>
    </row>
    <row r="219" spans="1:9" ht="12.75">
      <c r="A219" s="71"/>
      <c r="B219" s="19"/>
      <c r="C219" s="19"/>
      <c r="D219" s="19"/>
      <c r="E219" s="19"/>
      <c r="F219" s="19"/>
      <c r="G219" s="19"/>
      <c r="H219" s="19"/>
      <c r="I219" s="185"/>
    </row>
    <row r="220" spans="1:9" ht="12.75">
      <c r="A220" s="20" t="s">
        <v>254</v>
      </c>
      <c r="B220" s="106"/>
      <c r="C220" s="106"/>
      <c r="D220" s="17"/>
      <c r="E220" s="17"/>
      <c r="F220" s="17"/>
      <c r="G220" s="17"/>
      <c r="H220" s="17"/>
      <c r="I220" s="183"/>
    </row>
    <row r="221" spans="1:9" ht="12.75">
      <c r="A221" s="27" t="s">
        <v>180</v>
      </c>
      <c r="B221" s="17"/>
      <c r="C221" s="17"/>
      <c r="D221" s="17"/>
      <c r="E221" s="17"/>
      <c r="F221" s="17"/>
      <c r="G221" s="17"/>
      <c r="H221" s="107"/>
      <c r="I221" s="123">
        <v>0</v>
      </c>
    </row>
    <row r="222" spans="1:9" ht="12.75">
      <c r="A222" s="20" t="s">
        <v>6</v>
      </c>
      <c r="B222" s="17"/>
      <c r="C222" s="17"/>
      <c r="D222" s="17"/>
      <c r="E222" s="17"/>
      <c r="F222" s="17"/>
      <c r="G222" s="17"/>
      <c r="H222" s="17"/>
      <c r="I222" s="25">
        <f>I219+I218+I214+I206+I205</f>
        <v>0</v>
      </c>
    </row>
  </sheetData>
  <sheetProtection/>
  <printOptions/>
  <pageMargins left="0.35433070866141736" right="0.3937007874015748" top="0.7480314960629921" bottom="0.7480314960629921" header="0.31496062992125984" footer="0.31496062992125984"/>
  <pageSetup fitToHeight="0" fitToWidth="1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35">
      <selection activeCell="I62" sqref="I62"/>
    </sheetView>
  </sheetViews>
  <sheetFormatPr defaultColWidth="9.125" defaultRowHeight="12.75"/>
  <cols>
    <col min="1" max="7" width="9.125" style="10" customWidth="1"/>
    <col min="8" max="8" width="16.625" style="10" customWidth="1"/>
    <col min="9" max="9" width="17.375" style="10" customWidth="1"/>
    <col min="10" max="16384" width="9.125" style="10" customWidth="1"/>
  </cols>
  <sheetData>
    <row r="1" spans="1:9" ht="15">
      <c r="A1" s="36"/>
      <c r="B1" s="36"/>
      <c r="C1" s="36"/>
      <c r="D1" s="36"/>
      <c r="E1" s="36"/>
      <c r="F1" s="36"/>
      <c r="G1" s="36"/>
      <c r="H1" s="131" t="s">
        <v>182</v>
      </c>
      <c r="I1" s="132"/>
    </row>
    <row r="2" spans="1:9" ht="12.75">
      <c r="A2" s="20" t="s">
        <v>92</v>
      </c>
      <c r="B2" s="106"/>
      <c r="C2" s="106"/>
      <c r="D2" s="106"/>
      <c r="E2" s="106"/>
      <c r="F2" s="106"/>
      <c r="G2" s="106"/>
      <c r="H2" s="106"/>
      <c r="I2" s="25">
        <v>80000</v>
      </c>
    </row>
    <row r="3" spans="1:9" ht="12.75">
      <c r="A3" s="20"/>
      <c r="B3" s="106"/>
      <c r="C3" s="106"/>
      <c r="D3" s="106"/>
      <c r="E3" s="106"/>
      <c r="F3" s="106"/>
      <c r="G3" s="106"/>
      <c r="H3" s="106"/>
      <c r="I3" s="25"/>
    </row>
    <row r="4" spans="1:9" ht="12.75">
      <c r="A4" s="93" t="s">
        <v>93</v>
      </c>
      <c r="B4" s="94"/>
      <c r="C4" s="94"/>
      <c r="D4" s="94"/>
      <c r="E4" s="94"/>
      <c r="F4" s="94"/>
      <c r="G4" s="94"/>
      <c r="H4" s="94"/>
      <c r="I4" s="120">
        <v>4000</v>
      </c>
    </row>
    <row r="5" spans="1:9" ht="12.75">
      <c r="A5" s="46"/>
      <c r="B5" s="103"/>
      <c r="C5" s="103"/>
      <c r="D5" s="103"/>
      <c r="E5" s="103"/>
      <c r="F5" s="103"/>
      <c r="G5" s="103"/>
      <c r="H5" s="103"/>
      <c r="I5" s="121"/>
    </row>
    <row r="6" spans="1:9" ht="12.75">
      <c r="A6" s="133" t="s">
        <v>94</v>
      </c>
      <c r="B6" s="30"/>
      <c r="C6" s="30"/>
      <c r="D6" s="30"/>
      <c r="E6" s="30"/>
      <c r="F6" s="30"/>
      <c r="G6" s="30"/>
      <c r="H6" s="30"/>
      <c r="I6" s="134">
        <v>7000</v>
      </c>
    </row>
    <row r="7" spans="1:9" ht="12.75">
      <c r="A7" s="27"/>
      <c r="B7" s="17"/>
      <c r="C7" s="17"/>
      <c r="D7" s="17"/>
      <c r="E7" s="17"/>
      <c r="F7" s="17"/>
      <c r="G7" s="17"/>
      <c r="H7" s="17"/>
      <c r="I7" s="18"/>
    </row>
    <row r="8" spans="1:9" ht="12.75">
      <c r="A8" s="93" t="s">
        <v>95</v>
      </c>
      <c r="B8" s="94"/>
      <c r="C8" s="94"/>
      <c r="D8" s="94"/>
      <c r="E8" s="17"/>
      <c r="F8" s="17"/>
      <c r="G8" s="17"/>
      <c r="H8" s="17"/>
      <c r="I8" s="18"/>
    </row>
    <row r="9" spans="1:9" ht="12.75">
      <c r="A9" s="71" t="s">
        <v>47</v>
      </c>
      <c r="B9" s="79"/>
      <c r="C9" s="79"/>
      <c r="D9" s="79"/>
      <c r="E9" s="79"/>
      <c r="F9" s="79"/>
      <c r="G9" s="79"/>
      <c r="H9" s="79"/>
      <c r="I9" s="134">
        <v>500</v>
      </c>
    </row>
    <row r="10" spans="1:9" ht="12.75">
      <c r="A10" s="27"/>
      <c r="B10" s="17"/>
      <c r="C10" s="17"/>
      <c r="D10" s="17"/>
      <c r="E10" s="17"/>
      <c r="F10" s="17"/>
      <c r="G10" s="17"/>
      <c r="H10" s="17"/>
      <c r="I10" s="120"/>
    </row>
    <row r="11" spans="1:9" ht="12.75">
      <c r="A11" s="20" t="s">
        <v>161</v>
      </c>
      <c r="B11" s="106"/>
      <c r="C11" s="106"/>
      <c r="D11" s="106"/>
      <c r="E11" s="106"/>
      <c r="F11" s="106"/>
      <c r="G11" s="17"/>
      <c r="H11" s="17"/>
      <c r="I11" s="120"/>
    </row>
    <row r="12" spans="1:9" ht="12.75">
      <c r="A12" s="27" t="s">
        <v>189</v>
      </c>
      <c r="B12" s="17"/>
      <c r="C12" s="17"/>
      <c r="D12" s="17"/>
      <c r="E12" s="17"/>
      <c r="F12" s="17"/>
      <c r="G12" s="17"/>
      <c r="H12" s="17"/>
      <c r="I12" s="63">
        <v>2500</v>
      </c>
    </row>
    <row r="13" spans="1:9" ht="12.75">
      <c r="A13" s="27" t="s">
        <v>228</v>
      </c>
      <c r="B13" s="17"/>
      <c r="C13" s="17"/>
      <c r="D13" s="17"/>
      <c r="E13" s="17"/>
      <c r="F13" s="17"/>
      <c r="G13" s="17"/>
      <c r="H13" s="17"/>
      <c r="I13" s="18">
        <v>5000</v>
      </c>
    </row>
    <row r="14" spans="1:9" ht="12.75">
      <c r="A14" s="27" t="s">
        <v>272</v>
      </c>
      <c r="B14" s="116"/>
      <c r="C14" s="116"/>
      <c r="D14" s="116"/>
      <c r="E14" s="116"/>
      <c r="F14" s="116"/>
      <c r="G14" s="116"/>
      <c r="H14" s="116"/>
      <c r="I14" s="18">
        <v>4000</v>
      </c>
    </row>
    <row r="15" spans="1:9" ht="12.75">
      <c r="A15" s="127" t="s">
        <v>6</v>
      </c>
      <c r="B15" s="79"/>
      <c r="C15" s="79"/>
      <c r="D15" s="79"/>
      <c r="E15" s="79"/>
      <c r="F15" s="79"/>
      <c r="G15" s="79"/>
      <c r="H15" s="79"/>
      <c r="I15" s="134">
        <f>SUM(I12:I14)</f>
        <v>11500</v>
      </c>
    </row>
    <row r="16" spans="1:9" ht="12.75">
      <c r="A16" s="27"/>
      <c r="B16" s="17"/>
      <c r="C16" s="17"/>
      <c r="D16" s="17"/>
      <c r="E16" s="17"/>
      <c r="F16" s="17"/>
      <c r="G16" s="17"/>
      <c r="H16" s="17"/>
      <c r="I16" s="18"/>
    </row>
    <row r="17" spans="1:9" ht="12.75">
      <c r="A17" s="21" t="s">
        <v>162</v>
      </c>
      <c r="B17" s="100"/>
      <c r="C17" s="100"/>
      <c r="D17" s="100"/>
      <c r="E17" s="100"/>
      <c r="F17" s="98"/>
      <c r="G17" s="98"/>
      <c r="H17" s="98"/>
      <c r="I17" s="24"/>
    </row>
    <row r="18" spans="1:9" ht="12.75">
      <c r="A18" s="27" t="s">
        <v>271</v>
      </c>
      <c r="B18" s="17"/>
      <c r="C18" s="17"/>
      <c r="D18" s="17"/>
      <c r="E18" s="17"/>
      <c r="F18" s="17"/>
      <c r="G18" s="17"/>
      <c r="H18" s="17"/>
      <c r="I18" s="18">
        <v>15000</v>
      </c>
    </row>
    <row r="19" spans="1:9" ht="12.75">
      <c r="A19" s="26" t="s">
        <v>283</v>
      </c>
      <c r="B19" s="98"/>
      <c r="C19" s="98"/>
      <c r="D19" s="98"/>
      <c r="E19" s="98"/>
      <c r="F19" s="17"/>
      <c r="G19" s="17"/>
      <c r="H19" s="17"/>
      <c r="I19" s="18">
        <v>100000</v>
      </c>
    </row>
    <row r="20" spans="1:9" ht="12.75">
      <c r="A20" s="26" t="s">
        <v>280</v>
      </c>
      <c r="B20" s="98"/>
      <c r="C20" s="98"/>
      <c r="D20" s="98"/>
      <c r="E20" s="98"/>
      <c r="F20" s="17"/>
      <c r="G20" s="17"/>
      <c r="H20" s="17"/>
      <c r="I20" s="18">
        <v>27000</v>
      </c>
    </row>
    <row r="21" spans="1:9" ht="12.75">
      <c r="A21" s="93" t="s">
        <v>6</v>
      </c>
      <c r="B21" s="94"/>
      <c r="C21" s="94"/>
      <c r="D21" s="94"/>
      <c r="E21" s="94"/>
      <c r="F21" s="94"/>
      <c r="G21" s="94"/>
      <c r="H21" s="94"/>
      <c r="I21" s="120">
        <f>SUM(I18:I20)</f>
        <v>142000</v>
      </c>
    </row>
    <row r="22" spans="1:9" ht="12.75">
      <c r="A22" s="93"/>
      <c r="B22" s="94"/>
      <c r="C22" s="94"/>
      <c r="D22" s="94"/>
      <c r="E22" s="94"/>
      <c r="F22" s="94"/>
      <c r="G22" s="94"/>
      <c r="H22" s="94"/>
      <c r="I22" s="120"/>
    </row>
    <row r="23" spans="1:9" ht="12.75">
      <c r="A23" s="91" t="s">
        <v>76</v>
      </c>
      <c r="B23" s="101"/>
      <c r="C23" s="101"/>
      <c r="D23" s="101"/>
      <c r="E23" s="101"/>
      <c r="F23" s="101"/>
      <c r="G23" s="101"/>
      <c r="H23" s="101"/>
      <c r="I23" s="105"/>
    </row>
    <row r="24" spans="1:9" ht="12.75">
      <c r="A24" s="26" t="s">
        <v>263</v>
      </c>
      <c r="B24" s="98"/>
      <c r="C24" s="98"/>
      <c r="D24" s="98"/>
      <c r="E24" s="98"/>
      <c r="F24" s="98"/>
      <c r="G24" s="98"/>
      <c r="H24" s="98"/>
      <c r="I24" s="18">
        <v>15000</v>
      </c>
    </row>
    <row r="25" spans="1:9" ht="12.75">
      <c r="A25" s="26" t="s">
        <v>264</v>
      </c>
      <c r="B25" s="98"/>
      <c r="C25" s="98"/>
      <c r="D25" s="98"/>
      <c r="E25" s="98"/>
      <c r="F25" s="98"/>
      <c r="G25" s="98"/>
      <c r="H25" s="98"/>
      <c r="I25" s="18">
        <v>7000</v>
      </c>
    </row>
    <row r="26" spans="1:9" ht="12.75">
      <c r="A26" s="20" t="s">
        <v>6</v>
      </c>
      <c r="B26" s="106"/>
      <c r="C26" s="106"/>
      <c r="D26" s="106"/>
      <c r="E26" s="106"/>
      <c r="F26" s="106"/>
      <c r="G26" s="106"/>
      <c r="H26" s="106"/>
      <c r="I26" s="25">
        <f>SUM(I24:I25)</f>
        <v>22000</v>
      </c>
    </row>
    <row r="27" spans="1:9" ht="12.75">
      <c r="A27" s="27"/>
      <c r="B27" s="17"/>
      <c r="C27" s="17"/>
      <c r="D27" s="17"/>
      <c r="E27" s="17"/>
      <c r="F27" s="17"/>
      <c r="G27" s="17"/>
      <c r="H27" s="17"/>
      <c r="I27" s="18"/>
    </row>
    <row r="28" spans="1:9" ht="12.75">
      <c r="A28" s="46" t="s">
        <v>96</v>
      </c>
      <c r="B28" s="103"/>
      <c r="C28" s="103"/>
      <c r="D28" s="103"/>
      <c r="E28" s="33"/>
      <c r="F28" s="33"/>
      <c r="G28" s="33"/>
      <c r="H28" s="33"/>
      <c r="I28" s="54"/>
    </row>
    <row r="29" spans="1:9" ht="12.75">
      <c r="A29" s="135" t="s">
        <v>190</v>
      </c>
      <c r="B29" s="136"/>
      <c r="C29" s="136"/>
      <c r="D29" s="136"/>
      <c r="E29" s="136"/>
      <c r="F29" s="136"/>
      <c r="G29" s="136"/>
      <c r="H29" s="136"/>
      <c r="I29" s="137">
        <v>30000</v>
      </c>
    </row>
    <row r="30" spans="1:9" ht="12.75">
      <c r="A30" s="27" t="s">
        <v>144</v>
      </c>
      <c r="B30" s="17"/>
      <c r="C30" s="17"/>
      <c r="D30" s="17"/>
      <c r="E30" s="17"/>
      <c r="F30" s="17"/>
      <c r="G30" s="17"/>
      <c r="H30" s="17"/>
      <c r="I30" s="18">
        <v>2000</v>
      </c>
    </row>
    <row r="31" spans="1:9" ht="12.75">
      <c r="A31" s="20" t="s">
        <v>6</v>
      </c>
      <c r="B31" s="106"/>
      <c r="C31" s="106"/>
      <c r="D31" s="106"/>
      <c r="E31" s="106"/>
      <c r="F31" s="106"/>
      <c r="G31" s="106"/>
      <c r="H31" s="106"/>
      <c r="I31" s="25">
        <f>I29+I30</f>
        <v>32000</v>
      </c>
    </row>
    <row r="32" spans="1:9" ht="12.75">
      <c r="A32" s="27"/>
      <c r="B32" s="17"/>
      <c r="C32" s="17"/>
      <c r="D32" s="17"/>
      <c r="E32" s="17"/>
      <c r="F32" s="17"/>
      <c r="G32" s="17"/>
      <c r="H32" s="17"/>
      <c r="I32" s="18"/>
    </row>
    <row r="33" spans="1:9" ht="12.75">
      <c r="A33" s="46" t="s">
        <v>97</v>
      </c>
      <c r="B33" s="103"/>
      <c r="C33" s="103"/>
      <c r="D33" s="103"/>
      <c r="E33" s="103"/>
      <c r="F33" s="103"/>
      <c r="G33" s="103"/>
      <c r="H33" s="33"/>
      <c r="I33" s="54"/>
    </row>
    <row r="34" spans="1:9" ht="12.75">
      <c r="A34" s="27" t="s">
        <v>148</v>
      </c>
      <c r="B34" s="17"/>
      <c r="C34" s="17"/>
      <c r="D34" s="17"/>
      <c r="E34" s="17"/>
      <c r="F34" s="17"/>
      <c r="G34" s="17"/>
      <c r="H34" s="17"/>
      <c r="I34" s="18">
        <v>180000</v>
      </c>
    </row>
    <row r="35" spans="1:9" ht="12.75">
      <c r="A35" s="27" t="s">
        <v>282</v>
      </c>
      <c r="B35" s="17"/>
      <c r="C35" s="17"/>
      <c r="D35" s="17"/>
      <c r="E35" s="17"/>
      <c r="F35" s="17"/>
      <c r="G35" s="17"/>
      <c r="H35" s="17"/>
      <c r="I35" s="18">
        <v>50000</v>
      </c>
    </row>
    <row r="36" spans="1:9" ht="12.75">
      <c r="A36" s="27" t="s">
        <v>281</v>
      </c>
      <c r="B36" s="17"/>
      <c r="C36" s="17"/>
      <c r="D36" s="17"/>
      <c r="E36" s="17"/>
      <c r="F36" s="17"/>
      <c r="G36" s="17"/>
      <c r="H36" s="17"/>
      <c r="I36" s="18">
        <v>70000</v>
      </c>
    </row>
    <row r="37" spans="1:14" ht="12.75">
      <c r="A37" s="93" t="s">
        <v>6</v>
      </c>
      <c r="B37" s="94"/>
      <c r="C37" s="94"/>
      <c r="D37" s="94"/>
      <c r="E37" s="94"/>
      <c r="F37" s="94"/>
      <c r="G37" s="94"/>
      <c r="H37" s="94"/>
      <c r="I37" s="120">
        <f>SUM(I34:I36)</f>
        <v>300000</v>
      </c>
      <c r="N37" s="10">
        <v>7</v>
      </c>
    </row>
    <row r="38" spans="1:9" ht="12.75">
      <c r="A38" s="93"/>
      <c r="B38" s="94"/>
      <c r="C38" s="94"/>
      <c r="D38" s="94"/>
      <c r="E38" s="94"/>
      <c r="F38" s="94"/>
      <c r="G38" s="94"/>
      <c r="H38" s="94"/>
      <c r="I38" s="120"/>
    </row>
    <row r="39" spans="1:9" ht="12.75">
      <c r="A39" s="93" t="s">
        <v>98</v>
      </c>
      <c r="B39" s="94"/>
      <c r="C39" s="94"/>
      <c r="D39" s="94"/>
      <c r="E39" s="94"/>
      <c r="F39" s="94"/>
      <c r="G39" s="94"/>
      <c r="H39" s="17"/>
      <c r="I39" s="18"/>
    </row>
    <row r="40" spans="1:9" ht="12.75">
      <c r="A40" s="26" t="s">
        <v>48</v>
      </c>
      <c r="B40" s="98"/>
      <c r="C40" s="98"/>
      <c r="D40" s="98"/>
      <c r="E40" s="98"/>
      <c r="F40" s="98"/>
      <c r="G40" s="98"/>
      <c r="H40" s="98"/>
      <c r="I40" s="24">
        <v>19000</v>
      </c>
    </row>
    <row r="41" spans="1:9" ht="12.75">
      <c r="A41" s="27" t="s">
        <v>145</v>
      </c>
      <c r="B41" s="17"/>
      <c r="C41" s="17"/>
      <c r="D41" s="17"/>
      <c r="E41" s="17"/>
      <c r="F41" s="17"/>
      <c r="G41" s="17"/>
      <c r="H41" s="17"/>
      <c r="I41" s="18">
        <v>6500</v>
      </c>
    </row>
    <row r="42" spans="1:9" ht="12.75">
      <c r="A42" s="27" t="s">
        <v>49</v>
      </c>
      <c r="B42" s="17"/>
      <c r="C42" s="17"/>
      <c r="D42" s="17"/>
      <c r="E42" s="17"/>
      <c r="F42" s="17"/>
      <c r="G42" s="17"/>
      <c r="H42" s="17"/>
      <c r="I42" s="18">
        <v>3000</v>
      </c>
    </row>
    <row r="43" spans="1:9" ht="12.75">
      <c r="A43" s="88" t="s">
        <v>50</v>
      </c>
      <c r="B43" s="33"/>
      <c r="C43" s="33"/>
      <c r="D43" s="33"/>
      <c r="E43" s="33"/>
      <c r="F43" s="33"/>
      <c r="G43" s="33"/>
      <c r="H43" s="33"/>
      <c r="I43" s="54">
        <v>8000</v>
      </c>
    </row>
    <row r="44" spans="1:9" ht="12.75">
      <c r="A44" s="88" t="s">
        <v>350</v>
      </c>
      <c r="B44" s="33"/>
      <c r="C44" s="33"/>
      <c r="D44" s="33"/>
      <c r="E44" s="33"/>
      <c r="F44" s="33"/>
      <c r="G44" s="33"/>
      <c r="H44" s="33"/>
      <c r="I44" s="54">
        <v>15000</v>
      </c>
    </row>
    <row r="45" spans="1:9" ht="12.75">
      <c r="A45" s="46" t="s">
        <v>6</v>
      </c>
      <c r="B45" s="103"/>
      <c r="C45" s="103"/>
      <c r="D45" s="103"/>
      <c r="E45" s="103"/>
      <c r="F45" s="103"/>
      <c r="G45" s="103"/>
      <c r="H45" s="103"/>
      <c r="I45" s="121">
        <f>SUM(I40:I44)</f>
        <v>51500</v>
      </c>
    </row>
    <row r="46" spans="1:9" ht="12.75">
      <c r="A46" s="26"/>
      <c r="B46" s="98"/>
      <c r="C46" s="98"/>
      <c r="D46" s="98"/>
      <c r="E46" s="98"/>
      <c r="F46" s="98"/>
      <c r="G46" s="98"/>
      <c r="H46" s="98"/>
      <c r="I46" s="24"/>
    </row>
    <row r="47" spans="1:9" ht="12.75">
      <c r="A47" s="93" t="s">
        <v>99</v>
      </c>
      <c r="B47" s="94"/>
      <c r="C47" s="94"/>
      <c r="D47" s="94"/>
      <c r="E47" s="17"/>
      <c r="F47" s="17"/>
      <c r="G47" s="17"/>
      <c r="H47" s="17"/>
      <c r="I47" s="18"/>
    </row>
    <row r="48" spans="1:9" ht="12.75">
      <c r="A48" s="138" t="s">
        <v>51</v>
      </c>
      <c r="B48" s="139"/>
      <c r="C48" s="139"/>
      <c r="D48" s="139"/>
      <c r="E48" s="139"/>
      <c r="F48" s="139"/>
      <c r="G48" s="139"/>
      <c r="H48" s="139"/>
      <c r="I48" s="25">
        <v>25000</v>
      </c>
    </row>
    <row r="49" spans="1:9" ht="12.75">
      <c r="A49" s="20"/>
      <c r="B49" s="106"/>
      <c r="C49" s="106"/>
      <c r="D49" s="106"/>
      <c r="E49" s="106"/>
      <c r="F49" s="106"/>
      <c r="G49" s="106"/>
      <c r="H49" s="108"/>
      <c r="I49" s="140"/>
    </row>
    <row r="50" spans="1:9" ht="12.75">
      <c r="A50" s="20" t="s">
        <v>205</v>
      </c>
      <c r="B50" s="106"/>
      <c r="C50" s="106"/>
      <c r="D50" s="106"/>
      <c r="E50" s="106"/>
      <c r="F50" s="106"/>
      <c r="G50" s="106"/>
      <c r="H50" s="36"/>
      <c r="I50" s="140"/>
    </row>
    <row r="51" spans="1:9" ht="12.75">
      <c r="A51" s="114" t="s">
        <v>233</v>
      </c>
      <c r="B51" s="106"/>
      <c r="C51" s="106"/>
      <c r="D51" s="106"/>
      <c r="E51" s="106"/>
      <c r="F51" s="106"/>
      <c r="G51" s="106"/>
      <c r="H51" s="108"/>
      <c r="I51" s="141">
        <v>7464</v>
      </c>
    </row>
    <row r="52" spans="1:9" ht="12.75">
      <c r="A52" s="114" t="s">
        <v>234</v>
      </c>
      <c r="B52" s="116"/>
      <c r="C52" s="116"/>
      <c r="D52" s="116"/>
      <c r="E52" s="116"/>
      <c r="F52" s="116"/>
      <c r="G52" s="116"/>
      <c r="H52" s="118"/>
      <c r="I52" s="141">
        <v>14964</v>
      </c>
    </row>
    <row r="53" spans="1:9" ht="12.75">
      <c r="A53" s="114" t="s">
        <v>235</v>
      </c>
      <c r="B53" s="116"/>
      <c r="C53" s="116"/>
      <c r="D53" s="116"/>
      <c r="E53" s="116"/>
      <c r="F53" s="116"/>
      <c r="G53" s="116"/>
      <c r="H53" s="118"/>
      <c r="I53" s="141">
        <v>6984</v>
      </c>
    </row>
    <row r="54" spans="1:9" ht="12.75">
      <c r="A54" s="114" t="s">
        <v>236</v>
      </c>
      <c r="B54" s="116"/>
      <c r="C54" s="116"/>
      <c r="D54" s="116"/>
      <c r="E54" s="116"/>
      <c r="F54" s="116"/>
      <c r="G54" s="116"/>
      <c r="H54" s="118"/>
      <c r="I54" s="142">
        <v>43908</v>
      </c>
    </row>
    <row r="55" spans="1:9" ht="12.75">
      <c r="A55" s="114" t="s">
        <v>257</v>
      </c>
      <c r="B55" s="116"/>
      <c r="C55" s="116"/>
      <c r="D55" s="116"/>
      <c r="E55" s="116"/>
      <c r="F55" s="116"/>
      <c r="G55" s="116"/>
      <c r="H55" s="118"/>
      <c r="I55" s="141">
        <v>28728</v>
      </c>
    </row>
    <row r="56" spans="1:9" ht="12.75">
      <c r="A56" s="114" t="s">
        <v>258</v>
      </c>
      <c r="B56" s="116"/>
      <c r="C56" s="116"/>
      <c r="D56" s="116"/>
      <c r="E56" s="116"/>
      <c r="F56" s="116"/>
      <c r="G56" s="116"/>
      <c r="H56" s="118"/>
      <c r="I56" s="141">
        <v>16704</v>
      </c>
    </row>
    <row r="57" spans="1:9" ht="12.75">
      <c r="A57" s="114" t="s">
        <v>270</v>
      </c>
      <c r="B57" s="116"/>
      <c r="C57" s="116"/>
      <c r="D57" s="116"/>
      <c r="E57" s="116"/>
      <c r="F57" s="116"/>
      <c r="G57" s="116"/>
      <c r="H57" s="118"/>
      <c r="I57" s="141">
        <v>11496</v>
      </c>
    </row>
    <row r="58" spans="1:9" ht="12.75">
      <c r="A58" s="114" t="s">
        <v>279</v>
      </c>
      <c r="B58" s="116"/>
      <c r="C58" s="116"/>
      <c r="D58" s="116"/>
      <c r="E58" s="116"/>
      <c r="F58" s="116"/>
      <c r="G58" s="116"/>
      <c r="H58" s="118"/>
      <c r="I58" s="141">
        <v>7668</v>
      </c>
    </row>
    <row r="59" spans="1:9" ht="12.75">
      <c r="A59" s="114" t="s">
        <v>278</v>
      </c>
      <c r="B59" s="116"/>
      <c r="C59" s="116"/>
      <c r="D59" s="116"/>
      <c r="E59" s="116"/>
      <c r="F59" s="116"/>
      <c r="G59" s="116"/>
      <c r="H59" s="118"/>
      <c r="I59" s="141">
        <v>30324</v>
      </c>
    </row>
    <row r="60" spans="1:9" ht="12.75">
      <c r="A60" s="114" t="s">
        <v>352</v>
      </c>
      <c r="B60" s="116"/>
      <c r="C60" s="116"/>
      <c r="D60" s="116"/>
      <c r="E60" s="116"/>
      <c r="F60" s="116"/>
      <c r="G60" s="116"/>
      <c r="H60" s="118"/>
      <c r="I60" s="141">
        <v>4272</v>
      </c>
    </row>
    <row r="61" spans="1:9" ht="12.75">
      <c r="A61" s="114" t="s">
        <v>353</v>
      </c>
      <c r="B61" s="116"/>
      <c r="C61" s="116"/>
      <c r="D61" s="116"/>
      <c r="E61" s="116"/>
      <c r="F61" s="116"/>
      <c r="G61" s="116"/>
      <c r="H61" s="118"/>
      <c r="I61" s="141">
        <v>18324</v>
      </c>
    </row>
    <row r="62" spans="1:9" ht="12.75">
      <c r="A62" s="20" t="s">
        <v>6</v>
      </c>
      <c r="B62" s="106"/>
      <c r="C62" s="106"/>
      <c r="D62" s="106"/>
      <c r="E62" s="106"/>
      <c r="F62" s="106"/>
      <c r="G62" s="106"/>
      <c r="H62" s="108"/>
      <c r="I62" s="109">
        <f>SUM(I51:I61)</f>
        <v>190836</v>
      </c>
    </row>
    <row r="63" spans="1:9" ht="12.7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2.75">
      <c r="A64" s="40"/>
      <c r="B64" s="41"/>
      <c r="C64" s="19"/>
      <c r="D64" s="19"/>
      <c r="E64" s="19"/>
      <c r="F64" s="19"/>
      <c r="G64" s="19"/>
      <c r="H64" s="19"/>
      <c r="I64" s="19"/>
    </row>
    <row r="65" spans="1:9" ht="12.75">
      <c r="A65" s="40"/>
      <c r="B65" s="41"/>
      <c r="C65" s="19"/>
      <c r="D65" s="19"/>
      <c r="E65" s="19"/>
      <c r="F65" s="19"/>
      <c r="G65" s="19"/>
      <c r="H65" s="19"/>
      <c r="I65" s="19"/>
    </row>
  </sheetData>
  <sheetProtection/>
  <printOptions/>
  <pageMargins left="0.35433070866141736" right="0.03937007874015748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Renáta Krayzlová</cp:lastModifiedBy>
  <cp:lastPrinted>2023-10-17T07:46:08Z</cp:lastPrinted>
  <dcterms:created xsi:type="dcterms:W3CDTF">2004-10-20T11:06:51Z</dcterms:created>
  <dcterms:modified xsi:type="dcterms:W3CDTF">2023-10-18T09:29:09Z</dcterms:modified>
  <cp:category/>
  <cp:version/>
  <cp:contentType/>
  <cp:contentStatus/>
</cp:coreProperties>
</file>